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Apache\Apache24\htdocs\rapla\neta\repository\item\"/>
    </mc:Choice>
  </mc:AlternateContent>
  <xr:revisionPtr revIDLastSave="0" documentId="13_ncr:1_{9DFD22E6-3A19-46FC-91B5-774CD8E091A6}" xr6:coauthVersionLast="45" xr6:coauthVersionMax="45" xr10:uidLastSave="{00000000-0000-0000-0000-000000000000}"/>
  <bookViews>
    <workbookView xWindow="-120" yWindow="-120" windowWidth="20730" windowHeight="10380" xr2:uid="{FCDC1322-9710-4A14-810D-25873E6A65C2}"/>
  </bookViews>
  <sheets>
    <sheet name="説明" sheetId="6" r:id="rId1"/>
    <sheet name="スクリプト" sheetId="2" r:id="rId2"/>
    <sheet name="キャラマスタ" sheetId="4" r:id="rId3"/>
    <sheet name="装備マスタ" sheetId="3" r:id="rId4"/>
    <sheet name="マスタ裏" sheetId="5" state="hidden"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M6" i="4" l="1"/>
  <c r="AN6" i="4"/>
  <c r="AO6" i="4"/>
  <c r="AP6" i="4"/>
  <c r="AQ6" i="4"/>
  <c r="AM7" i="4"/>
  <c r="AN7" i="4"/>
  <c r="AO7" i="4"/>
  <c r="AP7" i="4"/>
  <c r="AQ7" i="4"/>
  <c r="AM8" i="4"/>
  <c r="AN8" i="4"/>
  <c r="AO8" i="4"/>
  <c r="AP8" i="4"/>
  <c r="AQ8" i="4"/>
  <c r="AM9" i="4"/>
  <c r="AN9" i="4"/>
  <c r="AO9" i="4"/>
  <c r="AP9" i="4"/>
  <c r="AQ9" i="4"/>
  <c r="AM10" i="4"/>
  <c r="AN10" i="4"/>
  <c r="AO10" i="4"/>
  <c r="AP10" i="4"/>
  <c r="AQ10" i="4"/>
  <c r="R6" i="4"/>
  <c r="S6" i="4"/>
  <c r="T6" i="4"/>
  <c r="U6" i="4"/>
  <c r="V6" i="4"/>
  <c r="R7" i="4"/>
  <c r="S7" i="4"/>
  <c r="T7" i="4"/>
  <c r="U7" i="4"/>
  <c r="V7" i="4"/>
  <c r="R8" i="4"/>
  <c r="S8" i="4"/>
  <c r="T8" i="4"/>
  <c r="U8" i="4"/>
  <c r="V8" i="4"/>
  <c r="R9" i="4"/>
  <c r="S9" i="4"/>
  <c r="T9" i="4"/>
  <c r="U9" i="4"/>
  <c r="V9" i="4"/>
  <c r="R10" i="4"/>
  <c r="S10" i="4"/>
  <c r="T10" i="4"/>
  <c r="U10" i="4"/>
  <c r="V10" i="4"/>
  <c r="R11" i="4"/>
  <c r="S11" i="4"/>
  <c r="T11" i="4"/>
  <c r="U11" i="4"/>
  <c r="V11" i="4"/>
  <c r="R12" i="4"/>
  <c r="S12" i="4"/>
  <c r="T12" i="4"/>
  <c r="U12" i="4"/>
  <c r="V12" i="4"/>
  <c r="R13" i="4"/>
  <c r="S13" i="4"/>
  <c r="T13" i="4"/>
  <c r="U13" i="4"/>
  <c r="V13" i="4"/>
  <c r="R14" i="4"/>
  <c r="S14" i="4"/>
  <c r="T14" i="4"/>
  <c r="U14" i="4"/>
  <c r="V14" i="4"/>
  <c r="O14" i="4"/>
  <c r="N14" i="4"/>
  <c r="M14" i="4"/>
  <c r="L14" i="4"/>
  <c r="K14" i="4"/>
  <c r="O13" i="4"/>
  <c r="N13" i="4"/>
  <c r="M13" i="4"/>
  <c r="L13" i="4"/>
  <c r="K13" i="4"/>
  <c r="O12" i="4"/>
  <c r="N12" i="4"/>
  <c r="M12" i="4"/>
  <c r="L12" i="4"/>
  <c r="K12" i="4"/>
  <c r="O11" i="4"/>
  <c r="N11" i="4"/>
  <c r="M11" i="4"/>
  <c r="L11" i="4"/>
  <c r="K11" i="4"/>
  <c r="O10" i="4"/>
  <c r="N10" i="4"/>
  <c r="M10" i="4"/>
  <c r="L10" i="4"/>
  <c r="K10" i="4"/>
  <c r="O9" i="4"/>
  <c r="N9" i="4"/>
  <c r="M9" i="4"/>
  <c r="L9" i="4"/>
  <c r="K9" i="4"/>
  <c r="O8" i="4"/>
  <c r="N8" i="4"/>
  <c r="M8" i="4"/>
  <c r="L8" i="4"/>
  <c r="K8" i="4"/>
  <c r="O7" i="4"/>
  <c r="N7" i="4"/>
  <c r="M7" i="4"/>
  <c r="L7" i="4"/>
  <c r="K7" i="4"/>
  <c r="O6" i="4"/>
  <c r="N6" i="4"/>
  <c r="M6" i="4"/>
  <c r="L6" i="4"/>
  <c r="K6" i="4"/>
  <c r="BC110" i="2"/>
  <c r="BB110" i="2"/>
  <c r="BA110" i="2"/>
  <c r="AZ110" i="2"/>
  <c r="AY110" i="2"/>
  <c r="BC109" i="2"/>
  <c r="BB109" i="2"/>
  <c r="BA109" i="2"/>
  <c r="AZ109" i="2"/>
  <c r="AY109" i="2"/>
  <c r="BC108" i="2"/>
  <c r="BB108" i="2"/>
  <c r="BA108" i="2"/>
  <c r="AZ108" i="2"/>
  <c r="AY108" i="2"/>
  <c r="BC107" i="2"/>
  <c r="BB107" i="2"/>
  <c r="BA107" i="2"/>
  <c r="AZ107" i="2"/>
  <c r="AY107" i="2"/>
  <c r="BC106" i="2"/>
  <c r="BB106" i="2"/>
  <c r="BA106" i="2"/>
  <c r="AZ106" i="2"/>
  <c r="AY106" i="2"/>
  <c r="BC105" i="2"/>
  <c r="BB105" i="2"/>
  <c r="BA105" i="2"/>
  <c r="AZ105" i="2"/>
  <c r="AY105" i="2"/>
  <c r="BC104" i="2"/>
  <c r="BB104" i="2"/>
  <c r="BA104" i="2"/>
  <c r="AZ104" i="2"/>
  <c r="AY104" i="2"/>
  <c r="BC103" i="2"/>
  <c r="BB103" i="2"/>
  <c r="BA103" i="2"/>
  <c r="AZ103" i="2"/>
  <c r="AY103" i="2"/>
  <c r="BC102" i="2"/>
  <c r="BB102" i="2"/>
  <c r="BA102" i="2"/>
  <c r="AZ102" i="2"/>
  <c r="AY102" i="2"/>
  <c r="BC101" i="2"/>
  <c r="BB101" i="2"/>
  <c r="BA101" i="2"/>
  <c r="AZ101" i="2"/>
  <c r="AY101" i="2"/>
  <c r="BC100" i="2"/>
  <c r="BB100" i="2"/>
  <c r="BA100" i="2"/>
  <c r="AZ100" i="2"/>
  <c r="AY100" i="2"/>
  <c r="BC99" i="2"/>
  <c r="BB99" i="2"/>
  <c r="BA99" i="2"/>
  <c r="AZ99" i="2"/>
  <c r="AY99" i="2"/>
  <c r="BC98" i="2"/>
  <c r="BB98" i="2"/>
  <c r="BA98" i="2"/>
  <c r="AZ98" i="2"/>
  <c r="AY98" i="2"/>
  <c r="BC97" i="2"/>
  <c r="BB97" i="2"/>
  <c r="BA97" i="2"/>
  <c r="AZ97" i="2"/>
  <c r="AY97" i="2"/>
  <c r="AR110" i="2"/>
  <c r="AQ110" i="2"/>
  <c r="AP110" i="2"/>
  <c r="AO110" i="2"/>
  <c r="AN110" i="2"/>
  <c r="AR109" i="2"/>
  <c r="AQ109" i="2"/>
  <c r="AP109" i="2"/>
  <c r="AO109" i="2"/>
  <c r="AN109" i="2"/>
  <c r="AR108" i="2"/>
  <c r="AQ108" i="2"/>
  <c r="AP108" i="2"/>
  <c r="AO108" i="2"/>
  <c r="AN108" i="2"/>
  <c r="AR107" i="2"/>
  <c r="AQ107" i="2"/>
  <c r="AP107" i="2"/>
  <c r="AO107" i="2"/>
  <c r="AN107" i="2"/>
  <c r="AR106" i="2"/>
  <c r="AQ106" i="2"/>
  <c r="AP106" i="2"/>
  <c r="AO106" i="2"/>
  <c r="AN106" i="2"/>
  <c r="AR105" i="2"/>
  <c r="AQ105" i="2"/>
  <c r="AP105" i="2"/>
  <c r="AO105" i="2"/>
  <c r="AN105" i="2"/>
  <c r="AR104" i="2"/>
  <c r="AQ104" i="2"/>
  <c r="AP104" i="2"/>
  <c r="AO104" i="2"/>
  <c r="AN104" i="2"/>
  <c r="AR103" i="2"/>
  <c r="AQ103" i="2"/>
  <c r="AP103" i="2"/>
  <c r="AO103" i="2"/>
  <c r="AN103" i="2"/>
  <c r="AR102" i="2"/>
  <c r="AQ102" i="2"/>
  <c r="AP102" i="2"/>
  <c r="AO102" i="2"/>
  <c r="AN102" i="2"/>
  <c r="AR101" i="2"/>
  <c r="AQ101" i="2"/>
  <c r="AP101" i="2"/>
  <c r="AO101" i="2"/>
  <c r="AN101" i="2"/>
  <c r="AR100" i="2"/>
  <c r="AQ100" i="2"/>
  <c r="AP100" i="2"/>
  <c r="AO100" i="2"/>
  <c r="AN100" i="2"/>
  <c r="AR99" i="2"/>
  <c r="AQ99" i="2"/>
  <c r="AP99" i="2"/>
  <c r="AO99" i="2"/>
  <c r="AN99" i="2"/>
  <c r="AR98" i="2"/>
  <c r="AQ98" i="2"/>
  <c r="AP98" i="2"/>
  <c r="AO98" i="2"/>
  <c r="AN98" i="2"/>
  <c r="AR97" i="2"/>
  <c r="AQ97" i="2"/>
  <c r="AP97" i="2"/>
  <c r="AO97" i="2"/>
  <c r="AN97" i="2"/>
  <c r="AG110" i="2"/>
  <c r="AF110" i="2"/>
  <c r="AE110" i="2"/>
  <c r="AD110" i="2"/>
  <c r="AC110" i="2"/>
  <c r="AG109" i="2"/>
  <c r="AF109" i="2"/>
  <c r="AE109" i="2"/>
  <c r="AD109" i="2"/>
  <c r="AC109" i="2"/>
  <c r="AG108" i="2"/>
  <c r="AF108" i="2"/>
  <c r="AE108" i="2"/>
  <c r="AD108" i="2"/>
  <c r="AC108" i="2"/>
  <c r="AG107" i="2"/>
  <c r="AF107" i="2"/>
  <c r="AE107" i="2"/>
  <c r="AD107" i="2"/>
  <c r="AC107" i="2"/>
  <c r="AG106" i="2"/>
  <c r="AF106" i="2"/>
  <c r="AE106" i="2"/>
  <c r="AD106" i="2"/>
  <c r="AC106" i="2"/>
  <c r="AG105" i="2"/>
  <c r="AF105" i="2"/>
  <c r="AE105" i="2"/>
  <c r="AD105" i="2"/>
  <c r="AC105" i="2"/>
  <c r="AG104" i="2"/>
  <c r="AF104" i="2"/>
  <c r="AE104" i="2"/>
  <c r="AD104" i="2"/>
  <c r="AC104" i="2"/>
  <c r="AG103" i="2"/>
  <c r="AF103" i="2"/>
  <c r="AE103" i="2"/>
  <c r="AD103" i="2"/>
  <c r="AC103" i="2"/>
  <c r="AG102" i="2"/>
  <c r="AF102" i="2"/>
  <c r="AE102" i="2"/>
  <c r="AD102" i="2"/>
  <c r="AC102" i="2"/>
  <c r="AG101" i="2"/>
  <c r="AF101" i="2"/>
  <c r="AE101" i="2"/>
  <c r="AD101" i="2"/>
  <c r="AC101" i="2"/>
  <c r="AG100" i="2"/>
  <c r="AF100" i="2"/>
  <c r="AE100" i="2"/>
  <c r="AD100" i="2"/>
  <c r="AC100" i="2"/>
  <c r="AG99" i="2"/>
  <c r="AF99" i="2"/>
  <c r="AE99" i="2"/>
  <c r="AD99" i="2"/>
  <c r="AC99" i="2"/>
  <c r="AG98" i="2"/>
  <c r="AF98" i="2"/>
  <c r="AE98" i="2"/>
  <c r="AD98" i="2"/>
  <c r="AC98" i="2"/>
  <c r="AG97" i="2"/>
  <c r="AF97" i="2"/>
  <c r="AE97" i="2"/>
  <c r="AD97" i="2"/>
  <c r="AC97" i="2"/>
  <c r="V110" i="2"/>
  <c r="U110" i="2"/>
  <c r="T110" i="2"/>
  <c r="S110" i="2"/>
  <c r="R110" i="2"/>
  <c r="V109" i="2"/>
  <c r="U109" i="2"/>
  <c r="T109" i="2"/>
  <c r="S109" i="2"/>
  <c r="R109" i="2"/>
  <c r="V108" i="2"/>
  <c r="U108" i="2"/>
  <c r="T108" i="2"/>
  <c r="S108" i="2"/>
  <c r="R108" i="2"/>
  <c r="V107" i="2"/>
  <c r="U107" i="2"/>
  <c r="T107" i="2"/>
  <c r="S107" i="2"/>
  <c r="R107" i="2"/>
  <c r="V106" i="2"/>
  <c r="U106" i="2"/>
  <c r="T106" i="2"/>
  <c r="S106" i="2"/>
  <c r="R106" i="2"/>
  <c r="V105" i="2"/>
  <c r="U105" i="2"/>
  <c r="T105" i="2"/>
  <c r="S105" i="2"/>
  <c r="R105" i="2"/>
  <c r="V104" i="2"/>
  <c r="U104" i="2"/>
  <c r="T104" i="2"/>
  <c r="S104" i="2"/>
  <c r="R104" i="2"/>
  <c r="V103" i="2"/>
  <c r="U103" i="2"/>
  <c r="T103" i="2"/>
  <c r="S103" i="2"/>
  <c r="R103" i="2"/>
  <c r="V102" i="2"/>
  <c r="U102" i="2"/>
  <c r="T102" i="2"/>
  <c r="S102" i="2"/>
  <c r="R102" i="2"/>
  <c r="V101" i="2"/>
  <c r="U101" i="2"/>
  <c r="T101" i="2"/>
  <c r="S101" i="2"/>
  <c r="R101" i="2"/>
  <c r="V100" i="2"/>
  <c r="U100" i="2"/>
  <c r="T100" i="2"/>
  <c r="S100" i="2"/>
  <c r="R100" i="2"/>
  <c r="V99" i="2"/>
  <c r="U99" i="2"/>
  <c r="T99" i="2"/>
  <c r="S99" i="2"/>
  <c r="R99" i="2"/>
  <c r="V98" i="2"/>
  <c r="U98" i="2"/>
  <c r="T98" i="2"/>
  <c r="S98" i="2"/>
  <c r="R98" i="2"/>
  <c r="V97" i="2"/>
  <c r="U97" i="2"/>
  <c r="T97" i="2"/>
  <c r="S97" i="2"/>
  <c r="R97" i="2"/>
  <c r="K97" i="2"/>
  <c r="J97" i="2"/>
  <c r="I97" i="2"/>
  <c r="H97" i="2"/>
  <c r="G97" i="2"/>
  <c r="K74" i="2"/>
  <c r="J74" i="2"/>
  <c r="I74" i="2"/>
  <c r="H74" i="2"/>
  <c r="G74" i="2"/>
  <c r="V74" i="2"/>
  <c r="U74" i="2"/>
  <c r="T74" i="2"/>
  <c r="S74" i="2"/>
  <c r="R74" i="2"/>
  <c r="AG74" i="2"/>
  <c r="AF74" i="2"/>
  <c r="AE74" i="2"/>
  <c r="AD74" i="2"/>
  <c r="AC74" i="2"/>
  <c r="AR74" i="2"/>
  <c r="AQ74" i="2"/>
  <c r="AP74" i="2"/>
  <c r="AO74" i="2"/>
  <c r="AN74" i="2"/>
  <c r="BC74" i="2"/>
  <c r="BB74" i="2"/>
  <c r="BA74" i="2"/>
  <c r="AZ74" i="2"/>
  <c r="AY74" i="2"/>
  <c r="V51" i="2"/>
  <c r="U51" i="2"/>
  <c r="T51" i="2"/>
  <c r="S51" i="2"/>
  <c r="R51" i="2"/>
  <c r="AG51" i="2"/>
  <c r="AF51" i="2"/>
  <c r="AE51" i="2"/>
  <c r="AD51" i="2"/>
  <c r="AC51" i="2"/>
  <c r="AR51" i="2"/>
  <c r="AQ51" i="2"/>
  <c r="AP51" i="2"/>
  <c r="AO51" i="2"/>
  <c r="AN51" i="2"/>
  <c r="BC51" i="2"/>
  <c r="BB51" i="2"/>
  <c r="BA51" i="2"/>
  <c r="AZ51" i="2"/>
  <c r="AY51" i="2"/>
  <c r="K51" i="2"/>
  <c r="J51" i="2"/>
  <c r="I51" i="2"/>
  <c r="H51" i="2"/>
  <c r="G51" i="2"/>
  <c r="BC28" i="2"/>
  <c r="BB28" i="2"/>
  <c r="BA28" i="2"/>
  <c r="AZ28" i="2"/>
  <c r="AY28" i="2"/>
  <c r="AR28" i="2"/>
  <c r="AQ28" i="2"/>
  <c r="AP28" i="2"/>
  <c r="AO28" i="2"/>
  <c r="AN28" i="2"/>
  <c r="AG28" i="2"/>
  <c r="AF28" i="2"/>
  <c r="AE28" i="2"/>
  <c r="AD28" i="2"/>
  <c r="AC28" i="2"/>
  <c r="V28" i="2"/>
  <c r="U28" i="2"/>
  <c r="T28" i="2"/>
  <c r="S28" i="2"/>
  <c r="R28" i="2"/>
  <c r="K28" i="2"/>
  <c r="J28" i="2"/>
  <c r="I28" i="2"/>
  <c r="H28" i="2"/>
  <c r="G28" i="2"/>
  <c r="BC5" i="2"/>
  <c r="BB5" i="2"/>
  <c r="BA5" i="2"/>
  <c r="AZ5" i="2"/>
  <c r="AY5" i="2"/>
  <c r="AR5" i="2"/>
  <c r="AQ5" i="2"/>
  <c r="AP5" i="2"/>
  <c r="AO5" i="2"/>
  <c r="AN5" i="2"/>
  <c r="AG5" i="2"/>
  <c r="AF5" i="2"/>
  <c r="AE5" i="2"/>
  <c r="AD5" i="2"/>
  <c r="AC5" i="2"/>
  <c r="V5" i="2"/>
  <c r="U5" i="2"/>
  <c r="T5" i="2"/>
  <c r="S5" i="2"/>
  <c r="R5" i="2"/>
  <c r="G1" i="6"/>
  <c r="AA80" i="2" l="1"/>
  <c r="X93" i="2"/>
  <c r="BC87" i="2"/>
  <c r="BB87" i="2"/>
  <c r="BA87" i="2"/>
  <c r="AZ87" i="2"/>
  <c r="AY87" i="2"/>
  <c r="AR87" i="2"/>
  <c r="AQ87" i="2"/>
  <c r="AP87" i="2"/>
  <c r="AO87" i="2"/>
  <c r="AN87" i="2"/>
  <c r="AG87" i="2"/>
  <c r="AF87" i="2"/>
  <c r="AE87" i="2"/>
  <c r="AD87" i="2"/>
  <c r="AC87" i="2"/>
  <c r="V87" i="2"/>
  <c r="U87" i="2"/>
  <c r="T87" i="2"/>
  <c r="S87" i="2"/>
  <c r="R87" i="2"/>
  <c r="K87" i="2"/>
  <c r="J87" i="2"/>
  <c r="I87" i="2"/>
  <c r="H87" i="2"/>
  <c r="G87" i="2"/>
  <c r="BC86" i="2"/>
  <c r="BB86" i="2"/>
  <c r="BA86" i="2"/>
  <c r="AZ86" i="2"/>
  <c r="AY86" i="2"/>
  <c r="AR86" i="2"/>
  <c r="AQ86" i="2"/>
  <c r="AP86" i="2"/>
  <c r="AO86" i="2"/>
  <c r="AN86" i="2"/>
  <c r="AG86" i="2"/>
  <c r="AF86" i="2"/>
  <c r="AE86" i="2"/>
  <c r="AD86" i="2"/>
  <c r="AC86" i="2"/>
  <c r="V86" i="2"/>
  <c r="U86" i="2"/>
  <c r="T86" i="2"/>
  <c r="S86" i="2"/>
  <c r="R86" i="2"/>
  <c r="K86" i="2"/>
  <c r="J86" i="2"/>
  <c r="I86" i="2"/>
  <c r="H86" i="2"/>
  <c r="G86" i="2"/>
  <c r="BC85" i="2"/>
  <c r="BB85" i="2"/>
  <c r="BA85" i="2"/>
  <c r="AZ85" i="2"/>
  <c r="AY85" i="2"/>
  <c r="AR85" i="2"/>
  <c r="AQ85" i="2"/>
  <c r="AP85" i="2"/>
  <c r="AO85" i="2"/>
  <c r="AN85" i="2"/>
  <c r="AG85" i="2"/>
  <c r="AF85" i="2"/>
  <c r="AE85" i="2"/>
  <c r="AD85" i="2"/>
  <c r="AC85" i="2"/>
  <c r="V85" i="2"/>
  <c r="U85" i="2"/>
  <c r="T85" i="2"/>
  <c r="S85" i="2"/>
  <c r="R85" i="2"/>
  <c r="K85" i="2"/>
  <c r="J85" i="2"/>
  <c r="I85" i="2"/>
  <c r="H85" i="2"/>
  <c r="G85" i="2"/>
  <c r="BC84" i="2"/>
  <c r="BB84" i="2"/>
  <c r="BA84" i="2"/>
  <c r="AZ84" i="2"/>
  <c r="AY84" i="2"/>
  <c r="AR84" i="2"/>
  <c r="AQ84" i="2"/>
  <c r="AP84" i="2"/>
  <c r="AO84" i="2"/>
  <c r="AN84" i="2"/>
  <c r="AG84" i="2"/>
  <c r="AF84" i="2"/>
  <c r="AE84" i="2"/>
  <c r="AD84" i="2"/>
  <c r="AC84" i="2"/>
  <c r="V84" i="2"/>
  <c r="U84" i="2"/>
  <c r="T84" i="2"/>
  <c r="S84" i="2"/>
  <c r="R84" i="2"/>
  <c r="K84" i="2"/>
  <c r="J84" i="2"/>
  <c r="I84" i="2"/>
  <c r="H84" i="2"/>
  <c r="G84" i="2"/>
  <c r="BC83" i="2"/>
  <c r="BB83" i="2"/>
  <c r="BA83" i="2"/>
  <c r="AZ83" i="2"/>
  <c r="AY83" i="2"/>
  <c r="AR83" i="2"/>
  <c r="AQ83" i="2"/>
  <c r="AP83" i="2"/>
  <c r="AO83" i="2"/>
  <c r="AN83" i="2"/>
  <c r="AG83" i="2"/>
  <c r="AF83" i="2"/>
  <c r="AE83" i="2"/>
  <c r="AD83" i="2"/>
  <c r="AC83" i="2"/>
  <c r="V83" i="2"/>
  <c r="U83" i="2"/>
  <c r="T83" i="2"/>
  <c r="S83" i="2"/>
  <c r="R83" i="2"/>
  <c r="K83" i="2"/>
  <c r="J83" i="2"/>
  <c r="I83" i="2"/>
  <c r="H83" i="2"/>
  <c r="G83" i="2"/>
  <c r="BC82" i="2"/>
  <c r="BB82" i="2"/>
  <c r="BA82" i="2"/>
  <c r="AZ82" i="2"/>
  <c r="AY82" i="2"/>
  <c r="AR82" i="2"/>
  <c r="AQ82" i="2"/>
  <c r="AP82" i="2"/>
  <c r="AO82" i="2"/>
  <c r="AN82" i="2"/>
  <c r="AG82" i="2"/>
  <c r="AF82" i="2"/>
  <c r="AE82" i="2"/>
  <c r="AD82" i="2"/>
  <c r="AC82" i="2"/>
  <c r="V82" i="2"/>
  <c r="U82" i="2"/>
  <c r="T82" i="2"/>
  <c r="S82" i="2"/>
  <c r="R82" i="2"/>
  <c r="K82" i="2"/>
  <c r="J82" i="2"/>
  <c r="I82" i="2"/>
  <c r="H82" i="2"/>
  <c r="G82" i="2"/>
  <c r="BC81" i="2"/>
  <c r="BB81" i="2"/>
  <c r="BA81" i="2"/>
  <c r="AZ81" i="2"/>
  <c r="AY81" i="2"/>
  <c r="AW81" i="2"/>
  <c r="AT93" i="2" s="1"/>
  <c r="AR81" i="2"/>
  <c r="AQ81" i="2"/>
  <c r="AP81" i="2"/>
  <c r="AO81" i="2"/>
  <c r="AN81" i="2"/>
  <c r="AG81" i="2"/>
  <c r="AF81" i="2"/>
  <c r="AE81" i="2"/>
  <c r="AD81" i="2"/>
  <c r="AC81" i="2"/>
  <c r="V81" i="2"/>
  <c r="U81" i="2"/>
  <c r="T81" i="2"/>
  <c r="S81" i="2"/>
  <c r="R81" i="2"/>
  <c r="P81" i="2"/>
  <c r="M93" i="2" s="1"/>
  <c r="K81" i="2"/>
  <c r="J81" i="2"/>
  <c r="I81" i="2"/>
  <c r="H81" i="2"/>
  <c r="G81" i="2"/>
  <c r="BC80" i="2"/>
  <c r="BB80" i="2"/>
  <c r="BA80" i="2"/>
  <c r="AZ80" i="2"/>
  <c r="AY80" i="2"/>
  <c r="AR80" i="2"/>
  <c r="AQ80" i="2"/>
  <c r="AP80" i="2"/>
  <c r="AO80" i="2"/>
  <c r="AN80" i="2"/>
  <c r="AL80" i="2"/>
  <c r="AI93" i="2" s="1"/>
  <c r="AG80" i="2"/>
  <c r="AF80" i="2"/>
  <c r="AE80" i="2"/>
  <c r="AD80" i="2"/>
  <c r="AC80" i="2"/>
  <c r="V80" i="2"/>
  <c r="U80" i="2"/>
  <c r="T80" i="2"/>
  <c r="S80" i="2"/>
  <c r="R80" i="2"/>
  <c r="K80" i="2"/>
  <c r="J80" i="2"/>
  <c r="I80" i="2"/>
  <c r="H80" i="2"/>
  <c r="G80" i="2"/>
  <c r="E80" i="2"/>
  <c r="BC79" i="2"/>
  <c r="BB79" i="2"/>
  <c r="BA79" i="2"/>
  <c r="AZ79" i="2"/>
  <c r="AY79" i="2"/>
  <c r="AR79" i="2"/>
  <c r="AQ79" i="2"/>
  <c r="AP79" i="2"/>
  <c r="AO79" i="2"/>
  <c r="AN79" i="2"/>
  <c r="AG79" i="2"/>
  <c r="AF79" i="2"/>
  <c r="AE79" i="2"/>
  <c r="AD79" i="2"/>
  <c r="AC79" i="2"/>
  <c r="V79" i="2"/>
  <c r="U79" i="2"/>
  <c r="T79" i="2"/>
  <c r="S79" i="2"/>
  <c r="R79" i="2"/>
  <c r="K79" i="2"/>
  <c r="J79" i="2"/>
  <c r="I79" i="2"/>
  <c r="H79" i="2"/>
  <c r="G79" i="2"/>
  <c r="BC78" i="2"/>
  <c r="BB78" i="2"/>
  <c r="BA78" i="2"/>
  <c r="AZ78" i="2"/>
  <c r="AY78" i="2"/>
  <c r="AR78" i="2"/>
  <c r="AQ78" i="2"/>
  <c r="AP78" i="2"/>
  <c r="AO78" i="2"/>
  <c r="AN78" i="2"/>
  <c r="AG78" i="2"/>
  <c r="AF78" i="2"/>
  <c r="AE78" i="2"/>
  <c r="AD78" i="2"/>
  <c r="AC78" i="2"/>
  <c r="V78" i="2"/>
  <c r="U78" i="2"/>
  <c r="T78" i="2"/>
  <c r="S78" i="2"/>
  <c r="R78" i="2"/>
  <c r="K78" i="2"/>
  <c r="J78" i="2"/>
  <c r="I78" i="2"/>
  <c r="H78" i="2"/>
  <c r="G78" i="2"/>
  <c r="BC77" i="2"/>
  <c r="BB77" i="2"/>
  <c r="BA77" i="2"/>
  <c r="AZ77" i="2"/>
  <c r="AY77" i="2"/>
  <c r="AR77" i="2"/>
  <c r="AQ77" i="2"/>
  <c r="AP77" i="2"/>
  <c r="AO77" i="2"/>
  <c r="AN77" i="2"/>
  <c r="AG77" i="2"/>
  <c r="AF77" i="2"/>
  <c r="AE77" i="2"/>
  <c r="AD77" i="2"/>
  <c r="AC77" i="2"/>
  <c r="V77" i="2"/>
  <c r="U77" i="2"/>
  <c r="T77" i="2"/>
  <c r="S77" i="2"/>
  <c r="R77" i="2"/>
  <c r="K77" i="2"/>
  <c r="J77" i="2"/>
  <c r="I77" i="2"/>
  <c r="H77" i="2"/>
  <c r="G77" i="2"/>
  <c r="BC76" i="2"/>
  <c r="BB76" i="2"/>
  <c r="BA76" i="2"/>
  <c r="AZ76" i="2"/>
  <c r="AY76" i="2"/>
  <c r="AR76" i="2"/>
  <c r="AQ76" i="2"/>
  <c r="AP76" i="2"/>
  <c r="AO76" i="2"/>
  <c r="AN76" i="2"/>
  <c r="AG76" i="2"/>
  <c r="AF76" i="2"/>
  <c r="AE76" i="2"/>
  <c r="AD76" i="2"/>
  <c r="AC76" i="2"/>
  <c r="V76" i="2"/>
  <c r="U76" i="2"/>
  <c r="T76" i="2"/>
  <c r="S76" i="2"/>
  <c r="R76" i="2"/>
  <c r="K76" i="2"/>
  <c r="J76" i="2"/>
  <c r="I76" i="2"/>
  <c r="H76" i="2"/>
  <c r="G76" i="2"/>
  <c r="BC75" i="2"/>
  <c r="BB75" i="2"/>
  <c r="BA75" i="2"/>
  <c r="AZ75" i="2"/>
  <c r="AY75" i="2"/>
  <c r="AR75" i="2"/>
  <c r="AQ75" i="2"/>
  <c r="AP75" i="2"/>
  <c r="AO75" i="2"/>
  <c r="AN75" i="2"/>
  <c r="AG75" i="2"/>
  <c r="AF75" i="2"/>
  <c r="AE75" i="2"/>
  <c r="AD75" i="2"/>
  <c r="AC75" i="2"/>
  <c r="V75" i="2"/>
  <c r="U75" i="2"/>
  <c r="T75" i="2"/>
  <c r="S75" i="2"/>
  <c r="R75" i="2"/>
  <c r="K75" i="2"/>
  <c r="J75" i="2"/>
  <c r="I75" i="2"/>
  <c r="H75" i="2"/>
  <c r="G75" i="2"/>
  <c r="BC88" i="2"/>
  <c r="BA88" i="2"/>
  <c r="AZ88" i="2"/>
  <c r="AY88" i="2"/>
  <c r="AO88" i="2"/>
  <c r="AG88" i="2"/>
  <c r="AF88" i="2"/>
  <c r="AE88" i="2"/>
  <c r="V88" i="2"/>
  <c r="R88" i="2"/>
  <c r="K88" i="2"/>
  <c r="H88" i="2"/>
  <c r="G88" i="2"/>
  <c r="AT116" i="2"/>
  <c r="AI116" i="2"/>
  <c r="X116" i="2"/>
  <c r="M116" i="2"/>
  <c r="B116" i="2"/>
  <c r="B93" i="2"/>
  <c r="AT70" i="2"/>
  <c r="AI70" i="2"/>
  <c r="X70" i="2"/>
  <c r="M70" i="2"/>
  <c r="B70" i="2"/>
  <c r="X47" i="2"/>
  <c r="M47" i="2"/>
  <c r="B47" i="2"/>
  <c r="AT24" i="2"/>
  <c r="AI24" i="2"/>
  <c r="X24" i="2"/>
  <c r="M24" i="2"/>
  <c r="B24" i="2"/>
  <c r="B22" i="2"/>
  <c r="AT115" i="2"/>
  <c r="AI115" i="2"/>
  <c r="X115" i="2"/>
  <c r="M115" i="2"/>
  <c r="B115" i="2"/>
  <c r="AT114" i="2"/>
  <c r="AI114" i="2"/>
  <c r="X114" i="2"/>
  <c r="M114" i="2"/>
  <c r="B114" i="2"/>
  <c r="AT113" i="2"/>
  <c r="AI113" i="2"/>
  <c r="X113" i="2"/>
  <c r="M113" i="2"/>
  <c r="B113" i="2"/>
  <c r="BC112" i="2"/>
  <c r="BC116" i="2" s="1"/>
  <c r="BB112" i="2"/>
  <c r="BA112" i="2"/>
  <c r="AZ112" i="2"/>
  <c r="AY112" i="2"/>
  <c r="AY116" i="2" s="1"/>
  <c r="AR112" i="2"/>
  <c r="AQ112" i="2"/>
  <c r="AQ116" i="2" s="1"/>
  <c r="AP112" i="2"/>
  <c r="AO112" i="2"/>
  <c r="AO116" i="2" s="1"/>
  <c r="AN112" i="2"/>
  <c r="AG112" i="2"/>
  <c r="AF112" i="2"/>
  <c r="AE112" i="2"/>
  <c r="AD112" i="2"/>
  <c r="AC112" i="2"/>
  <c r="V112" i="2"/>
  <c r="U112" i="2"/>
  <c r="U116" i="2" s="1"/>
  <c r="T112" i="2"/>
  <c r="S112" i="2"/>
  <c r="R112" i="2"/>
  <c r="BC111" i="2"/>
  <c r="BB111" i="2"/>
  <c r="BA111" i="2"/>
  <c r="AZ111" i="2"/>
  <c r="AY111" i="2"/>
  <c r="AR111" i="2"/>
  <c r="AQ111" i="2"/>
  <c r="AP111" i="2"/>
  <c r="AO111" i="2"/>
  <c r="AO115" i="2" s="1"/>
  <c r="AN111" i="2"/>
  <c r="AG111" i="2"/>
  <c r="AF111" i="2"/>
  <c r="AE111" i="2"/>
  <c r="AD111" i="2"/>
  <c r="AC111" i="2"/>
  <c r="V111" i="2"/>
  <c r="U111" i="2"/>
  <c r="T111" i="2"/>
  <c r="S111" i="2"/>
  <c r="R111" i="2"/>
  <c r="AT92" i="2"/>
  <c r="X92" i="2"/>
  <c r="B92" i="2"/>
  <c r="AT91" i="2"/>
  <c r="AI91" i="2"/>
  <c r="X91" i="2"/>
  <c r="M91" i="2"/>
  <c r="B91" i="2"/>
  <c r="AT90" i="2"/>
  <c r="AI90" i="2"/>
  <c r="X90" i="2"/>
  <c r="M90" i="2"/>
  <c r="B90" i="2"/>
  <c r="AQ88" i="2"/>
  <c r="AP88" i="2"/>
  <c r="AC88" i="2"/>
  <c r="S88" i="2"/>
  <c r="I88" i="2"/>
  <c r="AT69" i="2"/>
  <c r="AI69" i="2"/>
  <c r="X69" i="2"/>
  <c r="M69" i="2"/>
  <c r="B69" i="2"/>
  <c r="AT68" i="2"/>
  <c r="AI68" i="2"/>
  <c r="X68" i="2"/>
  <c r="M68" i="2"/>
  <c r="B68" i="2"/>
  <c r="AT67" i="2"/>
  <c r="AI67" i="2"/>
  <c r="X67" i="2"/>
  <c r="M67" i="2"/>
  <c r="B67" i="2"/>
  <c r="BB65" i="2"/>
  <c r="AR65" i="2"/>
  <c r="AN65" i="2"/>
  <c r="AE65" i="2"/>
  <c r="AD65" i="2"/>
  <c r="T65" i="2"/>
  <c r="H65" i="2"/>
  <c r="X46" i="2"/>
  <c r="M46" i="2"/>
  <c r="B46" i="2"/>
  <c r="AT45" i="2"/>
  <c r="AI45" i="2"/>
  <c r="X45" i="2"/>
  <c r="M45" i="2"/>
  <c r="B45" i="2"/>
  <c r="AT44" i="2"/>
  <c r="AI44" i="2"/>
  <c r="X44" i="2"/>
  <c r="M44" i="2"/>
  <c r="B44" i="2"/>
  <c r="K21" i="2"/>
  <c r="J21" i="2"/>
  <c r="I21" i="2"/>
  <c r="H21" i="2"/>
  <c r="G21" i="2"/>
  <c r="K23" i="2"/>
  <c r="J23" i="2"/>
  <c r="I23" i="2"/>
  <c r="H23" i="2"/>
  <c r="G23" i="2"/>
  <c r="AR64" i="2"/>
  <c r="AQ64" i="2"/>
  <c r="AP64" i="2"/>
  <c r="AO64" i="2"/>
  <c r="AN64" i="2"/>
  <c r="AR63" i="2"/>
  <c r="AQ63" i="2"/>
  <c r="AP63" i="2"/>
  <c r="AO63" i="2"/>
  <c r="AN63" i="2"/>
  <c r="AR62" i="2"/>
  <c r="AQ62" i="2"/>
  <c r="AP62" i="2"/>
  <c r="AO62" i="2"/>
  <c r="AN62" i="2"/>
  <c r="AR61" i="2"/>
  <c r="AQ61" i="2"/>
  <c r="AP61" i="2"/>
  <c r="AO61" i="2"/>
  <c r="AN61" i="2"/>
  <c r="AR60" i="2"/>
  <c r="AQ60" i="2"/>
  <c r="AP60" i="2"/>
  <c r="AO60" i="2"/>
  <c r="AN60" i="2"/>
  <c r="AR59" i="2"/>
  <c r="AQ59" i="2"/>
  <c r="AP59" i="2"/>
  <c r="AO59" i="2"/>
  <c r="AN59" i="2"/>
  <c r="AR58" i="2"/>
  <c r="AQ58" i="2"/>
  <c r="AP58" i="2"/>
  <c r="AO58" i="2"/>
  <c r="AN58" i="2"/>
  <c r="AR57" i="2"/>
  <c r="AQ57" i="2"/>
  <c r="AP57" i="2"/>
  <c r="AO57" i="2"/>
  <c r="AN57" i="2"/>
  <c r="AR56" i="2"/>
  <c r="AQ56" i="2"/>
  <c r="AP56" i="2"/>
  <c r="AO56" i="2"/>
  <c r="AN56" i="2"/>
  <c r="AR55" i="2"/>
  <c r="AQ55" i="2"/>
  <c r="AP55" i="2"/>
  <c r="AO55" i="2"/>
  <c r="AN55" i="2"/>
  <c r="AR54" i="2"/>
  <c r="AQ54" i="2"/>
  <c r="AP54" i="2"/>
  <c r="AO54" i="2"/>
  <c r="AN54" i="2"/>
  <c r="AR53" i="2"/>
  <c r="AQ53" i="2"/>
  <c r="AP53" i="2"/>
  <c r="AO53" i="2"/>
  <c r="AN53" i="2"/>
  <c r="AR52" i="2"/>
  <c r="AQ52" i="2"/>
  <c r="AP52" i="2"/>
  <c r="AP67" i="2" s="1"/>
  <c r="AO52" i="2"/>
  <c r="AN52" i="2"/>
  <c r="AQ65" i="2"/>
  <c r="AP65" i="2"/>
  <c r="AO65" i="2"/>
  <c r="BC64" i="2"/>
  <c r="BB64" i="2"/>
  <c r="BA64" i="2"/>
  <c r="AZ64" i="2"/>
  <c r="AY64" i="2"/>
  <c r="BC63" i="2"/>
  <c r="BB63" i="2"/>
  <c r="BA63" i="2"/>
  <c r="AZ63" i="2"/>
  <c r="AY63" i="2"/>
  <c r="BC62" i="2"/>
  <c r="BB62" i="2"/>
  <c r="BA62" i="2"/>
  <c r="AZ62" i="2"/>
  <c r="AY62" i="2"/>
  <c r="BC61" i="2"/>
  <c r="BB61" i="2"/>
  <c r="BA61" i="2"/>
  <c r="AZ61" i="2"/>
  <c r="AY61" i="2"/>
  <c r="BC60" i="2"/>
  <c r="BB60" i="2"/>
  <c r="BA60" i="2"/>
  <c r="AZ60" i="2"/>
  <c r="AY60" i="2"/>
  <c r="BC59" i="2"/>
  <c r="BB59" i="2"/>
  <c r="BA59" i="2"/>
  <c r="AZ59" i="2"/>
  <c r="AY59" i="2"/>
  <c r="BC58" i="2"/>
  <c r="BB58" i="2"/>
  <c r="BA58" i="2"/>
  <c r="AZ58" i="2"/>
  <c r="AY58" i="2"/>
  <c r="BC57" i="2"/>
  <c r="BB57" i="2"/>
  <c r="BA57" i="2"/>
  <c r="AZ57" i="2"/>
  <c r="AY57" i="2"/>
  <c r="BC56" i="2"/>
  <c r="BB56" i="2"/>
  <c r="BA56" i="2"/>
  <c r="AZ56" i="2"/>
  <c r="AY56" i="2"/>
  <c r="BC55" i="2"/>
  <c r="BB55" i="2"/>
  <c r="BA55" i="2"/>
  <c r="AZ55" i="2"/>
  <c r="AY55" i="2"/>
  <c r="BC54" i="2"/>
  <c r="BB54" i="2"/>
  <c r="BA54" i="2"/>
  <c r="AZ54" i="2"/>
  <c r="AY54" i="2"/>
  <c r="BC53" i="2"/>
  <c r="BB53" i="2"/>
  <c r="BB67" i="2" s="1"/>
  <c r="BA53" i="2"/>
  <c r="AZ53" i="2"/>
  <c r="AY53" i="2"/>
  <c r="BC52" i="2"/>
  <c r="BB52" i="2"/>
  <c r="BA52" i="2"/>
  <c r="AZ52" i="2"/>
  <c r="AY52" i="2"/>
  <c r="AY67" i="2" s="1"/>
  <c r="BC65" i="2"/>
  <c r="BA65" i="2"/>
  <c r="AZ65" i="2"/>
  <c r="AY65" i="2"/>
  <c r="AG64" i="2"/>
  <c r="AF64" i="2"/>
  <c r="AE64" i="2"/>
  <c r="AD64" i="2"/>
  <c r="AC64" i="2"/>
  <c r="V64" i="2"/>
  <c r="U64" i="2"/>
  <c r="T64" i="2"/>
  <c r="S64" i="2"/>
  <c r="R64" i="2"/>
  <c r="AG63" i="2"/>
  <c r="AF63" i="2"/>
  <c r="AE63" i="2"/>
  <c r="AD63" i="2"/>
  <c r="AC63" i="2"/>
  <c r="V63" i="2"/>
  <c r="U63" i="2"/>
  <c r="T63" i="2"/>
  <c r="S63" i="2"/>
  <c r="R63" i="2"/>
  <c r="AG62" i="2"/>
  <c r="AF62" i="2"/>
  <c r="AE62" i="2"/>
  <c r="AD62" i="2"/>
  <c r="AC62" i="2"/>
  <c r="V62" i="2"/>
  <c r="U62" i="2"/>
  <c r="T62" i="2"/>
  <c r="S62" i="2"/>
  <c r="R62" i="2"/>
  <c r="AG61" i="2"/>
  <c r="AF61" i="2"/>
  <c r="AE61" i="2"/>
  <c r="AD61" i="2"/>
  <c r="AC61" i="2"/>
  <c r="V61" i="2"/>
  <c r="U61" i="2"/>
  <c r="U66" i="2" s="1"/>
  <c r="T61" i="2"/>
  <c r="S61" i="2"/>
  <c r="R61" i="2"/>
  <c r="AG60" i="2"/>
  <c r="AF60" i="2"/>
  <c r="AE60" i="2"/>
  <c r="AD60" i="2"/>
  <c r="AC60" i="2"/>
  <c r="V60" i="2"/>
  <c r="U60" i="2"/>
  <c r="T60" i="2"/>
  <c r="T66" i="2" s="1"/>
  <c r="S60" i="2"/>
  <c r="S66" i="2" s="1"/>
  <c r="R60" i="2"/>
  <c r="AG59" i="2"/>
  <c r="AF59" i="2"/>
  <c r="AE59" i="2"/>
  <c r="AD59" i="2"/>
  <c r="AC59" i="2"/>
  <c r="V59" i="2"/>
  <c r="U59" i="2"/>
  <c r="T59" i="2"/>
  <c r="S59" i="2"/>
  <c r="R59" i="2"/>
  <c r="AG58" i="2"/>
  <c r="AF58" i="2"/>
  <c r="AE58" i="2"/>
  <c r="AD58" i="2"/>
  <c r="AC58" i="2"/>
  <c r="V58" i="2"/>
  <c r="U58" i="2"/>
  <c r="T58" i="2"/>
  <c r="S58" i="2"/>
  <c r="R58" i="2"/>
  <c r="AG57" i="2"/>
  <c r="AF57" i="2"/>
  <c r="AE57" i="2"/>
  <c r="AD57" i="2"/>
  <c r="AC57" i="2"/>
  <c r="V57" i="2"/>
  <c r="U57" i="2"/>
  <c r="T57" i="2"/>
  <c r="S57" i="2"/>
  <c r="R57" i="2"/>
  <c r="AG56" i="2"/>
  <c r="AF56" i="2"/>
  <c r="AE56" i="2"/>
  <c r="AD56" i="2"/>
  <c r="AC56" i="2"/>
  <c r="V56" i="2"/>
  <c r="U56" i="2"/>
  <c r="T56" i="2"/>
  <c r="S56" i="2"/>
  <c r="R56" i="2"/>
  <c r="AG55" i="2"/>
  <c r="AF55" i="2"/>
  <c r="AE55" i="2"/>
  <c r="AD55" i="2"/>
  <c r="AC55" i="2"/>
  <c r="V55" i="2"/>
  <c r="U55" i="2"/>
  <c r="T55" i="2"/>
  <c r="S55" i="2"/>
  <c r="R55" i="2"/>
  <c r="AG54" i="2"/>
  <c r="AF54" i="2"/>
  <c r="AE54" i="2"/>
  <c r="AD54" i="2"/>
  <c r="AC54" i="2"/>
  <c r="V54" i="2"/>
  <c r="U54" i="2"/>
  <c r="T54" i="2"/>
  <c r="S54" i="2"/>
  <c r="R54" i="2"/>
  <c r="AG53" i="2"/>
  <c r="AF53" i="2"/>
  <c r="AE53" i="2"/>
  <c r="AD53" i="2"/>
  <c r="AC53" i="2"/>
  <c r="V53" i="2"/>
  <c r="U53" i="2"/>
  <c r="T53" i="2"/>
  <c r="S53" i="2"/>
  <c r="R53" i="2"/>
  <c r="AG52" i="2"/>
  <c r="AF52" i="2"/>
  <c r="AE52" i="2"/>
  <c r="AE67" i="2" s="1"/>
  <c r="AD52" i="2"/>
  <c r="AC52" i="2"/>
  <c r="V52" i="2"/>
  <c r="U52" i="2"/>
  <c r="T52" i="2"/>
  <c r="S52" i="2"/>
  <c r="R52" i="2"/>
  <c r="AG65" i="2"/>
  <c r="AF65" i="2"/>
  <c r="AC65" i="2"/>
  <c r="V66" i="2"/>
  <c r="R66" i="2"/>
  <c r="K64" i="2"/>
  <c r="J64" i="2"/>
  <c r="I64" i="2"/>
  <c r="H64" i="2"/>
  <c r="G64" i="2"/>
  <c r="K63" i="2"/>
  <c r="J63" i="2"/>
  <c r="I63" i="2"/>
  <c r="H63" i="2"/>
  <c r="G63" i="2"/>
  <c r="K62" i="2"/>
  <c r="J62" i="2"/>
  <c r="I62" i="2"/>
  <c r="H62" i="2"/>
  <c r="G62" i="2"/>
  <c r="K61" i="2"/>
  <c r="J61" i="2"/>
  <c r="I61" i="2"/>
  <c r="H61" i="2"/>
  <c r="G61" i="2"/>
  <c r="K60" i="2"/>
  <c r="J60" i="2"/>
  <c r="I60" i="2"/>
  <c r="H60" i="2"/>
  <c r="G60" i="2"/>
  <c r="K59" i="2"/>
  <c r="J59" i="2"/>
  <c r="I59" i="2"/>
  <c r="H59" i="2"/>
  <c r="G59" i="2"/>
  <c r="K58" i="2"/>
  <c r="J58" i="2"/>
  <c r="I58" i="2"/>
  <c r="H58" i="2"/>
  <c r="G58" i="2"/>
  <c r="K57" i="2"/>
  <c r="J57" i="2"/>
  <c r="I57" i="2"/>
  <c r="H57" i="2"/>
  <c r="G57" i="2"/>
  <c r="K56" i="2"/>
  <c r="J56" i="2"/>
  <c r="I56" i="2"/>
  <c r="H56" i="2"/>
  <c r="G56" i="2"/>
  <c r="K55" i="2"/>
  <c r="J55" i="2"/>
  <c r="I55" i="2"/>
  <c r="H55" i="2"/>
  <c r="G55" i="2"/>
  <c r="K54" i="2"/>
  <c r="J54" i="2"/>
  <c r="I54" i="2"/>
  <c r="H54" i="2"/>
  <c r="G54" i="2"/>
  <c r="K53" i="2"/>
  <c r="J53" i="2"/>
  <c r="I53" i="2"/>
  <c r="I67" i="2" s="1"/>
  <c r="H53" i="2"/>
  <c r="G53" i="2"/>
  <c r="K52" i="2"/>
  <c r="J52" i="2"/>
  <c r="I52" i="2"/>
  <c r="H52" i="2"/>
  <c r="H67" i="2" s="1"/>
  <c r="G52" i="2"/>
  <c r="K65" i="2"/>
  <c r="K69" i="2" s="1"/>
  <c r="G65" i="2"/>
  <c r="G69" i="2" s="1"/>
  <c r="AW32" i="2"/>
  <c r="AT47" i="2" s="1"/>
  <c r="AL35" i="2"/>
  <c r="E35" i="2"/>
  <c r="AT23" i="2"/>
  <c r="AI23" i="2"/>
  <c r="X23" i="2"/>
  <c r="M23" i="2"/>
  <c r="B23" i="2"/>
  <c r="K110" i="2"/>
  <c r="J110" i="2"/>
  <c r="I110" i="2"/>
  <c r="H110" i="2"/>
  <c r="G110" i="2"/>
  <c r="K109" i="2"/>
  <c r="J109" i="2"/>
  <c r="I109" i="2"/>
  <c r="H109" i="2"/>
  <c r="G109" i="2"/>
  <c r="K108" i="2"/>
  <c r="J108" i="2"/>
  <c r="I108" i="2"/>
  <c r="H108" i="2"/>
  <c r="G108" i="2"/>
  <c r="K107" i="2"/>
  <c r="J107" i="2"/>
  <c r="I107" i="2"/>
  <c r="H107" i="2"/>
  <c r="G107" i="2"/>
  <c r="K106" i="2"/>
  <c r="J106" i="2"/>
  <c r="I106" i="2"/>
  <c r="H106" i="2"/>
  <c r="G106" i="2"/>
  <c r="K105" i="2"/>
  <c r="J105" i="2"/>
  <c r="I105" i="2"/>
  <c r="H105" i="2"/>
  <c r="G105" i="2"/>
  <c r="K104" i="2"/>
  <c r="J104" i="2"/>
  <c r="I104" i="2"/>
  <c r="H104" i="2"/>
  <c r="G104" i="2"/>
  <c r="K103" i="2"/>
  <c r="J103" i="2"/>
  <c r="I103" i="2"/>
  <c r="H103" i="2"/>
  <c r="G103" i="2"/>
  <c r="K102" i="2"/>
  <c r="J102" i="2"/>
  <c r="I102" i="2"/>
  <c r="H102" i="2"/>
  <c r="G102" i="2"/>
  <c r="S113" i="2"/>
  <c r="K101" i="2"/>
  <c r="J101" i="2"/>
  <c r="I101" i="2"/>
  <c r="H101" i="2"/>
  <c r="G101" i="2"/>
  <c r="BB113" i="2"/>
  <c r="AD116" i="2"/>
  <c r="K100" i="2"/>
  <c r="J100" i="2"/>
  <c r="J113" i="2" s="1"/>
  <c r="I100" i="2"/>
  <c r="H100" i="2"/>
  <c r="G100" i="2"/>
  <c r="K99" i="2"/>
  <c r="J99" i="2"/>
  <c r="I99" i="2"/>
  <c r="H99" i="2"/>
  <c r="G99" i="2"/>
  <c r="BB116" i="2"/>
  <c r="BA113" i="2"/>
  <c r="AZ113" i="2"/>
  <c r="AR113" i="2"/>
  <c r="AQ113" i="2"/>
  <c r="AP116" i="2"/>
  <c r="AN113" i="2"/>
  <c r="AG116" i="2"/>
  <c r="AF113" i="2"/>
  <c r="AE113" i="2"/>
  <c r="AD114" i="2"/>
  <c r="AC116" i="2"/>
  <c r="V113" i="2"/>
  <c r="U113" i="2"/>
  <c r="T116" i="2"/>
  <c r="S116" i="2"/>
  <c r="R113" i="2"/>
  <c r="K98" i="2"/>
  <c r="J98" i="2"/>
  <c r="I98" i="2"/>
  <c r="H98" i="2"/>
  <c r="G98" i="2"/>
  <c r="I113" i="2"/>
  <c r="H111" i="2"/>
  <c r="AW12" i="2"/>
  <c r="AA11" i="2"/>
  <c r="P12" i="2"/>
  <c r="BC13" i="2"/>
  <c r="BB13" i="2"/>
  <c r="BA13" i="2"/>
  <c r="AZ13" i="2"/>
  <c r="AY13" i="2"/>
  <c r="AR13" i="2"/>
  <c r="AQ13" i="2"/>
  <c r="AP13" i="2"/>
  <c r="AO13" i="2"/>
  <c r="AN13" i="2"/>
  <c r="AG13" i="2"/>
  <c r="AF13" i="2"/>
  <c r="AE13" i="2"/>
  <c r="AD13" i="2"/>
  <c r="AC13" i="2"/>
  <c r="V13" i="2"/>
  <c r="U13" i="2"/>
  <c r="T13" i="2"/>
  <c r="S13" i="2"/>
  <c r="R13" i="2"/>
  <c r="K13" i="2"/>
  <c r="J13" i="2"/>
  <c r="I13" i="2"/>
  <c r="H13" i="2"/>
  <c r="G13" i="2"/>
  <c r="BC12" i="2"/>
  <c r="BB12" i="2"/>
  <c r="BA12" i="2"/>
  <c r="AZ12" i="2"/>
  <c r="AY12" i="2"/>
  <c r="AR12" i="2"/>
  <c r="AQ12" i="2"/>
  <c r="AP12" i="2"/>
  <c r="AO12" i="2"/>
  <c r="AN12" i="2"/>
  <c r="AG12" i="2"/>
  <c r="AF12" i="2"/>
  <c r="AE12" i="2"/>
  <c r="AD12" i="2"/>
  <c r="AC12" i="2"/>
  <c r="V12" i="2"/>
  <c r="U12" i="2"/>
  <c r="T12" i="2"/>
  <c r="S12" i="2"/>
  <c r="R12" i="2"/>
  <c r="K12" i="2"/>
  <c r="J12" i="2"/>
  <c r="I12" i="2"/>
  <c r="H12" i="2"/>
  <c r="G12" i="2"/>
  <c r="BC11" i="2"/>
  <c r="BB11" i="2"/>
  <c r="BA11" i="2"/>
  <c r="AZ11" i="2"/>
  <c r="AY11" i="2"/>
  <c r="AR11" i="2"/>
  <c r="AQ11" i="2"/>
  <c r="AP11" i="2"/>
  <c r="AO11" i="2"/>
  <c r="AN11" i="2"/>
  <c r="AL11" i="2"/>
  <c r="AG11" i="2"/>
  <c r="AF11" i="2"/>
  <c r="AE11" i="2"/>
  <c r="AD11" i="2"/>
  <c r="AC11" i="2"/>
  <c r="V11" i="2"/>
  <c r="U11" i="2"/>
  <c r="T11" i="2"/>
  <c r="S11" i="2"/>
  <c r="R11" i="2"/>
  <c r="K11" i="2"/>
  <c r="J11" i="2"/>
  <c r="I11" i="2"/>
  <c r="H11" i="2"/>
  <c r="G11" i="2"/>
  <c r="E11" i="2"/>
  <c r="BC10" i="2"/>
  <c r="BB10" i="2"/>
  <c r="BA10" i="2"/>
  <c r="AZ10" i="2"/>
  <c r="AY10" i="2"/>
  <c r="AR10" i="2"/>
  <c r="AQ10" i="2"/>
  <c r="AP10" i="2"/>
  <c r="AO10" i="2"/>
  <c r="AN10" i="2"/>
  <c r="AG10" i="2"/>
  <c r="AF10" i="2"/>
  <c r="AE10" i="2"/>
  <c r="AD10" i="2"/>
  <c r="AC10" i="2"/>
  <c r="V10" i="2"/>
  <c r="U10" i="2"/>
  <c r="T10" i="2"/>
  <c r="S10" i="2"/>
  <c r="R10" i="2"/>
  <c r="K10" i="2"/>
  <c r="J10" i="2"/>
  <c r="I10" i="2"/>
  <c r="H10" i="2"/>
  <c r="G10" i="2"/>
  <c r="BC9" i="2"/>
  <c r="BB9" i="2"/>
  <c r="BA9" i="2"/>
  <c r="AZ9" i="2"/>
  <c r="AY9" i="2"/>
  <c r="AR9" i="2"/>
  <c r="AQ9" i="2"/>
  <c r="AP9" i="2"/>
  <c r="AO9" i="2"/>
  <c r="AN9" i="2"/>
  <c r="AG9" i="2"/>
  <c r="AF9" i="2"/>
  <c r="AE9" i="2"/>
  <c r="AD9" i="2"/>
  <c r="AC9" i="2"/>
  <c r="V9" i="2"/>
  <c r="U9" i="2"/>
  <c r="T9" i="2"/>
  <c r="S9" i="2"/>
  <c r="R9" i="2"/>
  <c r="K9" i="2"/>
  <c r="J9" i="2"/>
  <c r="I9" i="2"/>
  <c r="H9" i="2"/>
  <c r="G9" i="2"/>
  <c r="BC8" i="2"/>
  <c r="BB8" i="2"/>
  <c r="BA8" i="2"/>
  <c r="AZ8" i="2"/>
  <c r="AY8" i="2"/>
  <c r="AR8" i="2"/>
  <c r="AQ8" i="2"/>
  <c r="AP8" i="2"/>
  <c r="AO8" i="2"/>
  <c r="AN8" i="2"/>
  <c r="AG8" i="2"/>
  <c r="AF8" i="2"/>
  <c r="AE8" i="2"/>
  <c r="AD8" i="2"/>
  <c r="AC8" i="2"/>
  <c r="V8" i="2"/>
  <c r="U8" i="2"/>
  <c r="T8" i="2"/>
  <c r="S8" i="2"/>
  <c r="R8" i="2"/>
  <c r="K8" i="2"/>
  <c r="J8" i="2"/>
  <c r="I8" i="2"/>
  <c r="H8" i="2"/>
  <c r="G8" i="2"/>
  <c r="BC7" i="2"/>
  <c r="BB7" i="2"/>
  <c r="BA7" i="2"/>
  <c r="AZ7" i="2"/>
  <c r="AY7" i="2"/>
  <c r="AR7" i="2"/>
  <c r="AQ7" i="2"/>
  <c r="AP7" i="2"/>
  <c r="AO7" i="2"/>
  <c r="AN7" i="2"/>
  <c r="AG7" i="2"/>
  <c r="AF7" i="2"/>
  <c r="AE7" i="2"/>
  <c r="AD7" i="2"/>
  <c r="AC7" i="2"/>
  <c r="V7" i="2"/>
  <c r="U7" i="2"/>
  <c r="T7" i="2"/>
  <c r="S7" i="2"/>
  <c r="R7" i="2"/>
  <c r="K7" i="2"/>
  <c r="J7" i="2"/>
  <c r="I7" i="2"/>
  <c r="H7" i="2"/>
  <c r="G7" i="2"/>
  <c r="BC6" i="2"/>
  <c r="BB6" i="2"/>
  <c r="BA6" i="2"/>
  <c r="AZ6" i="2"/>
  <c r="AY6" i="2"/>
  <c r="AR6" i="2"/>
  <c r="AQ6" i="2"/>
  <c r="AP6" i="2"/>
  <c r="AO6" i="2"/>
  <c r="AN6" i="2"/>
  <c r="AG6" i="2"/>
  <c r="AF6" i="2"/>
  <c r="AE6" i="2"/>
  <c r="AD6" i="2"/>
  <c r="AC6" i="2"/>
  <c r="V6" i="2"/>
  <c r="U6" i="2"/>
  <c r="T6" i="2"/>
  <c r="S6" i="2"/>
  <c r="R6" i="2"/>
  <c r="K6" i="2"/>
  <c r="J6" i="2"/>
  <c r="I6" i="2"/>
  <c r="H6" i="2"/>
  <c r="G6" i="2"/>
  <c r="BC41" i="2"/>
  <c r="BB41" i="2"/>
  <c r="BA41" i="2"/>
  <c r="AZ41" i="2"/>
  <c r="AY41" i="2"/>
  <c r="AR41" i="2"/>
  <c r="AQ41" i="2"/>
  <c r="AP41" i="2"/>
  <c r="AO41" i="2"/>
  <c r="AN41" i="2"/>
  <c r="AG41" i="2"/>
  <c r="AF41" i="2"/>
  <c r="AE41" i="2"/>
  <c r="AD41" i="2"/>
  <c r="AC41" i="2"/>
  <c r="V41" i="2"/>
  <c r="U41" i="2"/>
  <c r="T41" i="2"/>
  <c r="S41" i="2"/>
  <c r="R41" i="2"/>
  <c r="K41" i="2"/>
  <c r="J41" i="2"/>
  <c r="I41" i="2"/>
  <c r="H41" i="2"/>
  <c r="G41" i="2"/>
  <c r="BC40" i="2"/>
  <c r="BB40" i="2"/>
  <c r="BA40" i="2"/>
  <c r="AZ40" i="2"/>
  <c r="AY40" i="2"/>
  <c r="AR40" i="2"/>
  <c r="AQ40" i="2"/>
  <c r="AP40" i="2"/>
  <c r="AO40" i="2"/>
  <c r="AN40" i="2"/>
  <c r="AG40" i="2"/>
  <c r="AF40" i="2"/>
  <c r="AE40" i="2"/>
  <c r="AD40" i="2"/>
  <c r="AC40" i="2"/>
  <c r="V40" i="2"/>
  <c r="U40" i="2"/>
  <c r="T40" i="2"/>
  <c r="S40" i="2"/>
  <c r="R40" i="2"/>
  <c r="K40" i="2"/>
  <c r="J40" i="2"/>
  <c r="I40" i="2"/>
  <c r="H40" i="2"/>
  <c r="G40" i="2"/>
  <c r="BC39" i="2"/>
  <c r="BB39" i="2"/>
  <c r="BA39" i="2"/>
  <c r="AZ39" i="2"/>
  <c r="AY39" i="2"/>
  <c r="AR39" i="2"/>
  <c r="AQ39" i="2"/>
  <c r="AP39" i="2"/>
  <c r="AO39" i="2"/>
  <c r="AN39" i="2"/>
  <c r="AG39" i="2"/>
  <c r="AF39" i="2"/>
  <c r="AE39" i="2"/>
  <c r="AD39" i="2"/>
  <c r="AC39" i="2"/>
  <c r="V39" i="2"/>
  <c r="U39" i="2"/>
  <c r="T39" i="2"/>
  <c r="S39" i="2"/>
  <c r="R39" i="2"/>
  <c r="K39" i="2"/>
  <c r="J39" i="2"/>
  <c r="I39" i="2"/>
  <c r="H39" i="2"/>
  <c r="G39" i="2"/>
  <c r="BC38" i="2"/>
  <c r="BB38" i="2"/>
  <c r="BA38" i="2"/>
  <c r="AZ38" i="2"/>
  <c r="AY38" i="2"/>
  <c r="AR38" i="2"/>
  <c r="AQ38" i="2"/>
  <c r="AP38" i="2"/>
  <c r="AO38" i="2"/>
  <c r="AN38" i="2"/>
  <c r="AG38" i="2"/>
  <c r="AF38" i="2"/>
  <c r="AE38" i="2"/>
  <c r="AD38" i="2"/>
  <c r="AC38" i="2"/>
  <c r="V38" i="2"/>
  <c r="U38" i="2"/>
  <c r="T38" i="2"/>
  <c r="S38" i="2"/>
  <c r="R38" i="2"/>
  <c r="K38" i="2"/>
  <c r="J38" i="2"/>
  <c r="I38" i="2"/>
  <c r="H38" i="2"/>
  <c r="G38" i="2"/>
  <c r="BC37" i="2"/>
  <c r="BB37" i="2"/>
  <c r="BA37" i="2"/>
  <c r="AZ37" i="2"/>
  <c r="AY37" i="2"/>
  <c r="AR37" i="2"/>
  <c r="AQ37" i="2"/>
  <c r="AP37" i="2"/>
  <c r="AO37" i="2"/>
  <c r="AN37" i="2"/>
  <c r="AG37" i="2"/>
  <c r="AF37" i="2"/>
  <c r="AE37" i="2"/>
  <c r="AD37" i="2"/>
  <c r="AC37" i="2"/>
  <c r="V37" i="2"/>
  <c r="U37" i="2"/>
  <c r="T37" i="2"/>
  <c r="S37" i="2"/>
  <c r="R37" i="2"/>
  <c r="K37" i="2"/>
  <c r="J37" i="2"/>
  <c r="I37" i="2"/>
  <c r="H37" i="2"/>
  <c r="G37" i="2"/>
  <c r="H112" i="2" l="1"/>
  <c r="G112" i="2"/>
  <c r="G116" i="2" s="1"/>
  <c r="K112" i="2"/>
  <c r="K116" i="2" s="1"/>
  <c r="J112" i="2"/>
  <c r="J116" i="2" s="1"/>
  <c r="BC66" i="2"/>
  <c r="J66" i="2"/>
  <c r="J70" i="2" s="1"/>
  <c r="AE66" i="2"/>
  <c r="BB66" i="2"/>
  <c r="BB70" i="2" s="1"/>
  <c r="AO66" i="2"/>
  <c r="AN66" i="2"/>
  <c r="AR66" i="2"/>
  <c r="AR70" i="2" s="1"/>
  <c r="H115" i="2"/>
  <c r="T70" i="2"/>
  <c r="AD67" i="2"/>
  <c r="BC70" i="2"/>
  <c r="I111" i="2"/>
  <c r="I115" i="2" s="1"/>
  <c r="AC115" i="2"/>
  <c r="AQ115" i="2"/>
  <c r="BA115" i="2"/>
  <c r="AO113" i="2"/>
  <c r="AQ114" i="2"/>
  <c r="J111" i="2"/>
  <c r="J115" i="2" s="1"/>
  <c r="T115" i="2"/>
  <c r="AD115" i="2"/>
  <c r="AN115" i="2"/>
  <c r="AR115" i="2"/>
  <c r="I112" i="2"/>
  <c r="I116" i="2" s="1"/>
  <c r="G113" i="2"/>
  <c r="K113" i="2"/>
  <c r="T113" i="2"/>
  <c r="AC113" i="2"/>
  <c r="AG113" i="2"/>
  <c r="AP113" i="2"/>
  <c r="AY113" i="2"/>
  <c r="BC113" i="2"/>
  <c r="R116" i="2"/>
  <c r="V116" i="2"/>
  <c r="AE116" i="2"/>
  <c r="AN116" i="2"/>
  <c r="AR116" i="2"/>
  <c r="BA116" i="2"/>
  <c r="S115" i="2"/>
  <c r="AG115" i="2"/>
  <c r="H114" i="2"/>
  <c r="H116" i="2"/>
  <c r="AZ116" i="2"/>
  <c r="G111" i="2"/>
  <c r="G115" i="2" s="1"/>
  <c r="K111" i="2"/>
  <c r="K115" i="2" s="1"/>
  <c r="U115" i="2"/>
  <c r="AE115" i="2"/>
  <c r="AY115" i="2"/>
  <c r="BC115" i="2"/>
  <c r="H113" i="2"/>
  <c r="AD113" i="2"/>
  <c r="AF115" i="2"/>
  <c r="BB115" i="2"/>
  <c r="AF116" i="2"/>
  <c r="U114" i="2"/>
  <c r="R115" i="2"/>
  <c r="V115" i="2"/>
  <c r="AP115" i="2"/>
  <c r="AZ115" i="2"/>
  <c r="K89" i="2"/>
  <c r="K93" i="2" s="1"/>
  <c r="AD90" i="2"/>
  <c r="I90" i="2"/>
  <c r="H90" i="2"/>
  <c r="R89" i="2"/>
  <c r="R93" i="2" s="1"/>
  <c r="V89" i="2"/>
  <c r="V91" i="2" s="1"/>
  <c r="S89" i="2"/>
  <c r="S91" i="2" s="1"/>
  <c r="S90" i="2"/>
  <c r="R90" i="2"/>
  <c r="V90" i="2"/>
  <c r="AF89" i="2"/>
  <c r="AE90" i="2"/>
  <c r="AC90" i="2"/>
  <c r="AG90" i="2"/>
  <c r="AF90" i="2"/>
  <c r="AQ90" i="2"/>
  <c r="AP90" i="2"/>
  <c r="AO90" i="2"/>
  <c r="AY89" i="2"/>
  <c r="BA90" i="2"/>
  <c r="AQ67" i="2"/>
  <c r="AO68" i="2"/>
  <c r="AP66" i="2"/>
  <c r="AP70" i="2" s="1"/>
  <c r="AN67" i="2"/>
  <c r="AR67" i="2"/>
  <c r="AQ66" i="2"/>
  <c r="AQ70" i="2" s="1"/>
  <c r="AO70" i="2"/>
  <c r="AY66" i="2"/>
  <c r="AY70" i="2" s="1"/>
  <c r="AZ67" i="2"/>
  <c r="AZ66" i="2"/>
  <c r="AZ68" i="2" s="1"/>
  <c r="BA67" i="2"/>
  <c r="BA66" i="2"/>
  <c r="BA70" i="2" s="1"/>
  <c r="AF69" i="2"/>
  <c r="AC67" i="2"/>
  <c r="AG67" i="2"/>
  <c r="U70" i="2"/>
  <c r="S70" i="2"/>
  <c r="U65" i="2"/>
  <c r="U69" i="2" s="1"/>
  <c r="R70" i="2"/>
  <c r="V70" i="2"/>
  <c r="R65" i="2"/>
  <c r="R69" i="2" s="1"/>
  <c r="V65" i="2"/>
  <c r="S65" i="2"/>
  <c r="AE70" i="2"/>
  <c r="H69" i="2"/>
  <c r="S67" i="2"/>
  <c r="AO67" i="2"/>
  <c r="S68" i="2"/>
  <c r="I65" i="2"/>
  <c r="I69" i="2" s="1"/>
  <c r="S69" i="2"/>
  <c r="AC69" i="2"/>
  <c r="AG69" i="2"/>
  <c r="AQ69" i="2"/>
  <c r="BA69" i="2"/>
  <c r="H66" i="2"/>
  <c r="G67" i="2"/>
  <c r="K67" i="2"/>
  <c r="T67" i="2"/>
  <c r="BC67" i="2"/>
  <c r="U68" i="2"/>
  <c r="AQ68" i="2"/>
  <c r="AO69" i="2"/>
  <c r="V69" i="2"/>
  <c r="AP69" i="2"/>
  <c r="AZ69" i="2"/>
  <c r="G66" i="2"/>
  <c r="G70" i="2" s="1"/>
  <c r="K66" i="2"/>
  <c r="K70" i="2" s="1"/>
  <c r="J67" i="2"/>
  <c r="AF67" i="2"/>
  <c r="J65" i="2"/>
  <c r="J69" i="2" s="1"/>
  <c r="T69" i="2"/>
  <c r="AD69" i="2"/>
  <c r="AN69" i="2"/>
  <c r="AR69" i="2"/>
  <c r="I66" i="2"/>
  <c r="I70" i="2" s="1"/>
  <c r="U67" i="2"/>
  <c r="AN70" i="2"/>
  <c r="AE69" i="2"/>
  <c r="AY69" i="2"/>
  <c r="BC69" i="2"/>
  <c r="R67" i="2"/>
  <c r="V67" i="2"/>
  <c r="BB69" i="2"/>
  <c r="I89" i="2"/>
  <c r="I91" i="2" s="1"/>
  <c r="AD43" i="2"/>
  <c r="AR43" i="2"/>
  <c r="AT46" i="2"/>
  <c r="AI47" i="2"/>
  <c r="AI46" i="2"/>
  <c r="AP89" i="2"/>
  <c r="AP91" i="2" s="1"/>
  <c r="T89" i="2"/>
  <c r="T93" i="2" s="1"/>
  <c r="J89" i="2"/>
  <c r="J93" i="2" s="1"/>
  <c r="BB89" i="2"/>
  <c r="BB93" i="2" s="1"/>
  <c r="AQ89" i="2"/>
  <c r="AQ91" i="2" s="1"/>
  <c r="AN89" i="2"/>
  <c r="AN93" i="2" s="1"/>
  <c r="AR89" i="2"/>
  <c r="AR93" i="2" s="1"/>
  <c r="AC89" i="2"/>
  <c r="AC91" i="2" s="1"/>
  <c r="AG89" i="2"/>
  <c r="AG93" i="2" s="1"/>
  <c r="R92" i="2"/>
  <c r="H89" i="2"/>
  <c r="H91" i="2" s="1"/>
  <c r="BC92" i="2"/>
  <c r="AZ90" i="2"/>
  <c r="AZ89" i="2"/>
  <c r="AZ93" i="2" s="1"/>
  <c r="BA89" i="2"/>
  <c r="BA93" i="2" s="1"/>
  <c r="AY93" i="2"/>
  <c r="AY92" i="2"/>
  <c r="BC89" i="2"/>
  <c r="BC93" i="2" s="1"/>
  <c r="AZ92" i="2"/>
  <c r="AO92" i="2"/>
  <c r="AP92" i="2"/>
  <c r="AO89" i="2"/>
  <c r="AO93" i="2" s="1"/>
  <c r="AN90" i="2"/>
  <c r="AR90" i="2"/>
  <c r="AF92" i="2"/>
  <c r="AE89" i="2"/>
  <c r="AE93" i="2" s="1"/>
  <c r="AF93" i="2"/>
  <c r="AE92" i="2"/>
  <c r="U89" i="2"/>
  <c r="U93" i="2" s="1"/>
  <c r="V92" i="2"/>
  <c r="U90" i="2"/>
  <c r="H92" i="2"/>
  <c r="K92" i="2"/>
  <c r="G92" i="2"/>
  <c r="G89" i="2"/>
  <c r="G93" i="2" s="1"/>
  <c r="AG92" i="2"/>
  <c r="BB90" i="2"/>
  <c r="I92" i="2"/>
  <c r="S92" i="2"/>
  <c r="BA92" i="2"/>
  <c r="J88" i="2"/>
  <c r="J92" i="2" s="1"/>
  <c r="T88" i="2"/>
  <c r="T92" i="2" s="1"/>
  <c r="AD88" i="2"/>
  <c r="AD92" i="2" s="1"/>
  <c r="AN88" i="2"/>
  <c r="AN92" i="2" s="1"/>
  <c r="AR88" i="2"/>
  <c r="AR92" i="2" s="1"/>
  <c r="BB88" i="2"/>
  <c r="BB92" i="2" s="1"/>
  <c r="G90" i="2"/>
  <c r="K90" i="2"/>
  <c r="T90" i="2"/>
  <c r="AY90" i="2"/>
  <c r="BC90" i="2"/>
  <c r="AI92" i="2"/>
  <c r="AC92" i="2"/>
  <c r="AQ92" i="2"/>
  <c r="J90" i="2"/>
  <c r="U88" i="2"/>
  <c r="U92" i="2" s="1"/>
  <c r="AD89" i="2"/>
  <c r="M92" i="2"/>
  <c r="AD66" i="2"/>
  <c r="AD70" i="2" s="1"/>
  <c r="AF66" i="2"/>
  <c r="AF70" i="2" s="1"/>
  <c r="AC66" i="2"/>
  <c r="AC70" i="2" s="1"/>
  <c r="AG66" i="2"/>
  <c r="AG70" i="2" s="1"/>
  <c r="R114" i="2"/>
  <c r="V114" i="2"/>
  <c r="AE114" i="2"/>
  <c r="AN114" i="2"/>
  <c r="AR114" i="2"/>
  <c r="BA114" i="2"/>
  <c r="AZ114" i="2"/>
  <c r="S114" i="2"/>
  <c r="AF114" i="2"/>
  <c r="AO114" i="2"/>
  <c r="BB114" i="2"/>
  <c r="G114" i="2"/>
  <c r="T114" i="2"/>
  <c r="AC114" i="2"/>
  <c r="AG114" i="2"/>
  <c r="AP114" i="2"/>
  <c r="AY114" i="2"/>
  <c r="BC114" i="2"/>
  <c r="R91" i="2"/>
  <c r="AF91" i="2"/>
  <c r="BB91" i="2"/>
  <c r="AY91" i="2"/>
  <c r="I68" i="2"/>
  <c r="R68" i="2"/>
  <c r="V68" i="2"/>
  <c r="AE68" i="2"/>
  <c r="AN68" i="2"/>
  <c r="J68" i="2"/>
  <c r="G68" i="2"/>
  <c r="T68" i="2"/>
  <c r="AC68" i="2"/>
  <c r="AY68" i="2"/>
  <c r="BC68" i="2"/>
  <c r="BC36" i="2"/>
  <c r="BB36" i="2"/>
  <c r="BA36" i="2"/>
  <c r="AZ36" i="2"/>
  <c r="AY36" i="2"/>
  <c r="AR36" i="2"/>
  <c r="AQ36" i="2"/>
  <c r="AP36" i="2"/>
  <c r="AO36" i="2"/>
  <c r="AN36" i="2"/>
  <c r="AG36" i="2"/>
  <c r="AF36" i="2"/>
  <c r="AE36" i="2"/>
  <c r="AD36" i="2"/>
  <c r="AC36" i="2"/>
  <c r="V36" i="2"/>
  <c r="U36" i="2"/>
  <c r="T36" i="2"/>
  <c r="S36" i="2"/>
  <c r="R36" i="2"/>
  <c r="K36" i="2"/>
  <c r="J36" i="2"/>
  <c r="I36" i="2"/>
  <c r="H36" i="2"/>
  <c r="G36" i="2"/>
  <c r="BC35" i="2"/>
  <c r="BB35" i="2"/>
  <c r="BA35" i="2"/>
  <c r="AZ35" i="2"/>
  <c r="AY35" i="2"/>
  <c r="AR35" i="2"/>
  <c r="AQ35" i="2"/>
  <c r="AP35" i="2"/>
  <c r="AO35" i="2"/>
  <c r="AN35" i="2"/>
  <c r="AG35" i="2"/>
  <c r="AF35" i="2"/>
  <c r="AE35" i="2"/>
  <c r="AD35" i="2"/>
  <c r="AC35" i="2"/>
  <c r="V35" i="2"/>
  <c r="U35" i="2"/>
  <c r="T35" i="2"/>
  <c r="S35" i="2"/>
  <c r="R35" i="2"/>
  <c r="K35" i="2"/>
  <c r="J35" i="2"/>
  <c r="I35" i="2"/>
  <c r="H35" i="2"/>
  <c r="G35" i="2"/>
  <c r="BC34" i="2"/>
  <c r="BB34" i="2"/>
  <c r="BA34" i="2"/>
  <c r="AZ34" i="2"/>
  <c r="AY34" i="2"/>
  <c r="AR34" i="2"/>
  <c r="AQ34" i="2"/>
  <c r="AP34" i="2"/>
  <c r="AO34" i="2"/>
  <c r="AN34" i="2"/>
  <c r="AG34" i="2"/>
  <c r="AF34" i="2"/>
  <c r="AE34" i="2"/>
  <c r="AD34" i="2"/>
  <c r="AC34" i="2"/>
  <c r="V34" i="2"/>
  <c r="U34" i="2"/>
  <c r="T34" i="2"/>
  <c r="S34" i="2"/>
  <c r="R34" i="2"/>
  <c r="K34" i="2"/>
  <c r="J34" i="2"/>
  <c r="I34" i="2"/>
  <c r="H34" i="2"/>
  <c r="G34" i="2"/>
  <c r="BC33" i="2"/>
  <c r="BB33" i="2"/>
  <c r="BA33" i="2"/>
  <c r="AZ33" i="2"/>
  <c r="AY33" i="2"/>
  <c r="AR33" i="2"/>
  <c r="AQ33" i="2"/>
  <c r="AP33" i="2"/>
  <c r="AO33" i="2"/>
  <c r="AN33" i="2"/>
  <c r="AG33" i="2"/>
  <c r="AF33" i="2"/>
  <c r="AE33" i="2"/>
  <c r="AD33" i="2"/>
  <c r="AC33" i="2"/>
  <c r="V33" i="2"/>
  <c r="U33" i="2"/>
  <c r="T33" i="2"/>
  <c r="S33" i="2"/>
  <c r="R33" i="2"/>
  <c r="K33" i="2"/>
  <c r="J33" i="2"/>
  <c r="I33" i="2"/>
  <c r="H33" i="2"/>
  <c r="G33" i="2"/>
  <c r="BC32" i="2"/>
  <c r="BB32" i="2"/>
  <c r="BA32" i="2"/>
  <c r="AZ32" i="2"/>
  <c r="AY32" i="2"/>
  <c r="AR32" i="2"/>
  <c r="AQ32" i="2"/>
  <c r="AP32" i="2"/>
  <c r="AO32" i="2"/>
  <c r="AN32" i="2"/>
  <c r="AG32" i="2"/>
  <c r="AF32" i="2"/>
  <c r="AE32" i="2"/>
  <c r="AD32" i="2"/>
  <c r="AC32" i="2"/>
  <c r="V32" i="2"/>
  <c r="U32" i="2"/>
  <c r="T32" i="2"/>
  <c r="S32" i="2"/>
  <c r="R32" i="2"/>
  <c r="K32" i="2"/>
  <c r="J32" i="2"/>
  <c r="I32" i="2"/>
  <c r="H32" i="2"/>
  <c r="G32" i="2"/>
  <c r="BC31" i="2"/>
  <c r="BB31" i="2"/>
  <c r="BA31" i="2"/>
  <c r="AZ31" i="2"/>
  <c r="AY31" i="2"/>
  <c r="AR31" i="2"/>
  <c r="AQ31" i="2"/>
  <c r="AP31" i="2"/>
  <c r="AO31" i="2"/>
  <c r="AN31" i="2"/>
  <c r="AG31" i="2"/>
  <c r="AF31" i="2"/>
  <c r="AE31" i="2"/>
  <c r="AD31" i="2"/>
  <c r="AC31" i="2"/>
  <c r="V31" i="2"/>
  <c r="U31" i="2"/>
  <c r="T31" i="2"/>
  <c r="S31" i="2"/>
  <c r="R31" i="2"/>
  <c r="K31" i="2"/>
  <c r="J31" i="2"/>
  <c r="I31" i="2"/>
  <c r="H31" i="2"/>
  <c r="G31" i="2"/>
  <c r="BC30" i="2"/>
  <c r="BB30" i="2"/>
  <c r="BA30" i="2"/>
  <c r="AZ30" i="2"/>
  <c r="AY30" i="2"/>
  <c r="AR30" i="2"/>
  <c r="AQ30" i="2"/>
  <c r="AP30" i="2"/>
  <c r="AO30" i="2"/>
  <c r="AN30" i="2"/>
  <c r="AG30" i="2"/>
  <c r="AF30" i="2"/>
  <c r="AE30" i="2"/>
  <c r="AD30" i="2"/>
  <c r="AC30" i="2"/>
  <c r="V30" i="2"/>
  <c r="U30" i="2"/>
  <c r="T30" i="2"/>
  <c r="S30" i="2"/>
  <c r="R30" i="2"/>
  <c r="K30" i="2"/>
  <c r="J30" i="2"/>
  <c r="I30" i="2"/>
  <c r="H30" i="2"/>
  <c r="G30" i="2"/>
  <c r="BC29" i="2"/>
  <c r="BC46" i="2" s="1"/>
  <c r="BB29" i="2"/>
  <c r="BA29" i="2"/>
  <c r="AZ29" i="2"/>
  <c r="AY29" i="2"/>
  <c r="AR29" i="2"/>
  <c r="AQ29" i="2"/>
  <c r="AP29" i="2"/>
  <c r="AO29" i="2"/>
  <c r="AN29" i="2"/>
  <c r="AG29" i="2"/>
  <c r="AF29" i="2"/>
  <c r="AE29" i="2"/>
  <c r="AD29" i="2"/>
  <c r="AC29" i="2"/>
  <c r="V29" i="2"/>
  <c r="U29" i="2"/>
  <c r="T29" i="2"/>
  <c r="S29" i="2"/>
  <c r="R29" i="2"/>
  <c r="K29" i="2"/>
  <c r="J29" i="2"/>
  <c r="I29" i="2"/>
  <c r="H29" i="2"/>
  <c r="G29" i="2"/>
  <c r="BC42" i="2"/>
  <c r="BB42" i="2"/>
  <c r="BA42" i="2"/>
  <c r="AY42" i="2"/>
  <c r="AR42" i="2"/>
  <c r="AQ42" i="2"/>
  <c r="AP42" i="2"/>
  <c r="AO42" i="2"/>
  <c r="AN42" i="2"/>
  <c r="AG42" i="2"/>
  <c r="AF42" i="2"/>
  <c r="AE42" i="2"/>
  <c r="AD42" i="2"/>
  <c r="AC42" i="2"/>
  <c r="V42" i="2"/>
  <c r="U42" i="2"/>
  <c r="S42" i="2"/>
  <c r="R42" i="2"/>
  <c r="BC18" i="2"/>
  <c r="BB18" i="2"/>
  <c r="BA18" i="2"/>
  <c r="AZ18" i="2"/>
  <c r="AY18" i="2"/>
  <c r="BC17" i="2"/>
  <c r="BB17" i="2"/>
  <c r="BA17" i="2"/>
  <c r="AZ17" i="2"/>
  <c r="AY17" i="2"/>
  <c r="BC16" i="2"/>
  <c r="BB16" i="2"/>
  <c r="BA16" i="2"/>
  <c r="AZ16" i="2"/>
  <c r="AY16" i="2"/>
  <c r="BC15" i="2"/>
  <c r="BB15" i="2"/>
  <c r="BA15" i="2"/>
  <c r="AZ15" i="2"/>
  <c r="AY15" i="2"/>
  <c r="BC14" i="2"/>
  <c r="BB14" i="2"/>
  <c r="BA14" i="2"/>
  <c r="AZ14" i="2"/>
  <c r="AY14" i="2"/>
  <c r="AR18" i="2"/>
  <c r="AQ18" i="2"/>
  <c r="AP18" i="2"/>
  <c r="AO18" i="2"/>
  <c r="AN18" i="2"/>
  <c r="AR17" i="2"/>
  <c r="AQ17" i="2"/>
  <c r="AP17" i="2"/>
  <c r="AO17" i="2"/>
  <c r="AN17" i="2"/>
  <c r="AR16" i="2"/>
  <c r="AQ16" i="2"/>
  <c r="AP16" i="2"/>
  <c r="AO16" i="2"/>
  <c r="AN16" i="2"/>
  <c r="AR15" i="2"/>
  <c r="AQ15" i="2"/>
  <c r="AP15" i="2"/>
  <c r="AO15" i="2"/>
  <c r="AN15" i="2"/>
  <c r="AR14" i="2"/>
  <c r="AQ14" i="2"/>
  <c r="AP14" i="2"/>
  <c r="AO14" i="2"/>
  <c r="AN14" i="2"/>
  <c r="AG18" i="2"/>
  <c r="AF18" i="2"/>
  <c r="AE18" i="2"/>
  <c r="AD18" i="2"/>
  <c r="AC18" i="2"/>
  <c r="AG17" i="2"/>
  <c r="AF17" i="2"/>
  <c r="AE17" i="2"/>
  <c r="AD17" i="2"/>
  <c r="AC17" i="2"/>
  <c r="AG16" i="2"/>
  <c r="AF16" i="2"/>
  <c r="AE16" i="2"/>
  <c r="AD16" i="2"/>
  <c r="AC16" i="2"/>
  <c r="AG15" i="2"/>
  <c r="AF15" i="2"/>
  <c r="AE15" i="2"/>
  <c r="AD15" i="2"/>
  <c r="AC15" i="2"/>
  <c r="AG14" i="2"/>
  <c r="AF14" i="2"/>
  <c r="AE14" i="2"/>
  <c r="AD14" i="2"/>
  <c r="AC14" i="2"/>
  <c r="V18" i="2"/>
  <c r="U18" i="2"/>
  <c r="T18" i="2"/>
  <c r="S18" i="2"/>
  <c r="R18" i="2"/>
  <c r="V17" i="2"/>
  <c r="U17" i="2"/>
  <c r="T17" i="2"/>
  <c r="S17" i="2"/>
  <c r="R17" i="2"/>
  <c r="V16" i="2"/>
  <c r="U16" i="2"/>
  <c r="T16" i="2"/>
  <c r="S16" i="2"/>
  <c r="R16" i="2"/>
  <c r="V15" i="2"/>
  <c r="U15" i="2"/>
  <c r="T15" i="2"/>
  <c r="S15" i="2"/>
  <c r="R15" i="2"/>
  <c r="V14" i="2"/>
  <c r="U14" i="2"/>
  <c r="T14" i="2"/>
  <c r="S14" i="2"/>
  <c r="R14" i="2"/>
  <c r="K18" i="2"/>
  <c r="J18" i="2"/>
  <c r="I18" i="2"/>
  <c r="H18" i="2"/>
  <c r="G18" i="2"/>
  <c r="K17" i="2"/>
  <c r="J17" i="2"/>
  <c r="I17" i="2"/>
  <c r="H17" i="2"/>
  <c r="G17" i="2"/>
  <c r="K16" i="2"/>
  <c r="J16" i="2"/>
  <c r="I16" i="2"/>
  <c r="H16" i="2"/>
  <c r="K15" i="2"/>
  <c r="J15" i="2"/>
  <c r="I15" i="2"/>
  <c r="H15" i="2"/>
  <c r="K14" i="2"/>
  <c r="J14" i="2"/>
  <c r="I14" i="2"/>
  <c r="H14" i="2"/>
  <c r="G16" i="2"/>
  <c r="G15" i="2"/>
  <c r="G14" i="2"/>
  <c r="B3" i="5"/>
  <c r="C3" i="5"/>
  <c r="D3" i="5"/>
  <c r="E3" i="5"/>
  <c r="F3" i="5"/>
  <c r="G3" i="5"/>
  <c r="H3" i="5"/>
  <c r="I3" i="5"/>
  <c r="J3" i="5"/>
  <c r="K3" i="5"/>
  <c r="L3" i="5"/>
  <c r="M3" i="5"/>
  <c r="N3" i="5"/>
  <c r="O3" i="5"/>
  <c r="P3" i="5"/>
  <c r="Q3" i="5"/>
  <c r="R3" i="5"/>
  <c r="S3" i="5"/>
  <c r="T3" i="5"/>
  <c r="U3" i="5"/>
  <c r="V3" i="5"/>
  <c r="W3" i="5"/>
  <c r="X3" i="5"/>
  <c r="Y3" i="5"/>
  <c r="Z3" i="5"/>
  <c r="AA3" i="5"/>
  <c r="AB3" i="5"/>
  <c r="AC3" i="5"/>
  <c r="AD3" i="5"/>
  <c r="AE3" i="5"/>
  <c r="AF3" i="5"/>
  <c r="AG3" i="5"/>
  <c r="AH3" i="5"/>
  <c r="AI3" i="5"/>
  <c r="AJ3" i="5"/>
  <c r="AK3" i="5"/>
  <c r="AL3" i="5"/>
  <c r="AM3" i="5"/>
  <c r="AN3" i="5"/>
  <c r="AO3" i="5"/>
  <c r="AP3" i="5"/>
  <c r="AQ3" i="5"/>
  <c r="AR3" i="5"/>
  <c r="AS3" i="5"/>
  <c r="AT3" i="5"/>
  <c r="AU3" i="5"/>
  <c r="AV3" i="5"/>
  <c r="AW3" i="5"/>
  <c r="AX3" i="5"/>
  <c r="AY3" i="5"/>
  <c r="AZ3" i="5"/>
  <c r="BA3" i="5"/>
  <c r="BB3" i="5"/>
  <c r="BC3" i="5"/>
  <c r="BD3" i="5"/>
  <c r="BE3" i="5"/>
  <c r="BF3" i="5"/>
  <c r="BG3" i="5"/>
  <c r="BH3" i="5"/>
  <c r="BI3" i="5"/>
  <c r="BJ3" i="5"/>
  <c r="BK3" i="5"/>
  <c r="BL3" i="5"/>
  <c r="BM3" i="5"/>
  <c r="BN3" i="5"/>
  <c r="BO3" i="5"/>
  <c r="BP3" i="5"/>
  <c r="BQ3" i="5"/>
  <c r="BR3" i="5"/>
  <c r="BS3" i="5"/>
  <c r="BT3" i="5"/>
  <c r="BU3" i="5"/>
  <c r="BV3" i="5"/>
  <c r="BW3" i="5"/>
  <c r="BX3" i="5"/>
  <c r="BY3" i="5"/>
  <c r="BZ3" i="5"/>
  <c r="CA3" i="5"/>
  <c r="CB3" i="5"/>
  <c r="CC3" i="5"/>
  <c r="CD3" i="5"/>
  <c r="CE3" i="5"/>
  <c r="CF3" i="5"/>
  <c r="CG3" i="5"/>
  <c r="CH3" i="5"/>
  <c r="CI3" i="5"/>
  <c r="CJ3" i="5"/>
  <c r="CK3" i="5"/>
  <c r="CL3" i="5"/>
  <c r="CM3" i="5"/>
  <c r="CN3" i="5"/>
  <c r="CO3" i="5"/>
  <c r="CP3" i="5"/>
  <c r="CQ3" i="5"/>
  <c r="CR3" i="5"/>
  <c r="CS3" i="5"/>
  <c r="CT3" i="5"/>
  <c r="CU3" i="5"/>
  <c r="CV3" i="5"/>
  <c r="CW3" i="5"/>
  <c r="CX3" i="5"/>
  <c r="CY3" i="5"/>
  <c r="CZ3" i="5"/>
  <c r="DA3" i="5"/>
  <c r="DB3" i="5"/>
  <c r="DC3" i="5"/>
  <c r="DD3" i="5"/>
  <c r="DE3" i="5"/>
  <c r="DF3" i="5"/>
  <c r="DG3" i="5"/>
  <c r="DH3" i="5"/>
  <c r="DI3" i="5"/>
  <c r="DJ3" i="5"/>
  <c r="DK3" i="5"/>
  <c r="DL3" i="5"/>
  <c r="DM3" i="5"/>
  <c r="DN3" i="5"/>
  <c r="AM4" i="5"/>
  <c r="AM5" i="5"/>
  <c r="AM7" i="5"/>
  <c r="AT22" i="2"/>
  <c r="AT21" i="2"/>
  <c r="AI22" i="2"/>
  <c r="AI21" i="2"/>
  <c r="X22" i="2"/>
  <c r="X21" i="2"/>
  <c r="M22" i="2"/>
  <c r="M21" i="2"/>
  <c r="BB68" i="2" l="1"/>
  <c r="J114" i="2"/>
  <c r="AR68" i="2"/>
  <c r="K114" i="2"/>
  <c r="I93" i="2"/>
  <c r="K91" i="2"/>
  <c r="V93" i="2"/>
  <c r="AG91" i="2"/>
  <c r="BA68" i="2"/>
  <c r="AD46" i="2"/>
  <c r="AZ44" i="2"/>
  <c r="BA46" i="2"/>
  <c r="BC43" i="2"/>
  <c r="BC45" i="2" s="1"/>
  <c r="AZ43" i="2"/>
  <c r="AZ45" i="2" s="1"/>
  <c r="AZ42" i="2"/>
  <c r="AY46" i="2"/>
  <c r="BA43" i="2"/>
  <c r="BA45" i="2" s="1"/>
  <c r="AY43" i="2"/>
  <c r="BB43" i="2"/>
  <c r="BB45" i="2" s="1"/>
  <c r="AP44" i="2"/>
  <c r="AO46" i="2"/>
  <c r="AR46" i="2"/>
  <c r="AN43" i="2"/>
  <c r="AN45" i="2" s="1"/>
  <c r="AP43" i="2"/>
  <c r="AP47" i="2" s="1"/>
  <c r="AO43" i="2"/>
  <c r="AO45" i="2" s="1"/>
  <c r="AQ43" i="2"/>
  <c r="AQ47" i="2" s="1"/>
  <c r="AG43" i="2"/>
  <c r="AG47" i="2" s="1"/>
  <c r="AC43" i="2"/>
  <c r="AC47" i="2" s="1"/>
  <c r="AF43" i="2"/>
  <c r="AF47" i="2" s="1"/>
  <c r="AE43" i="2"/>
  <c r="AE45" i="2" s="1"/>
  <c r="V44" i="2"/>
  <c r="V43" i="2"/>
  <c r="V45" i="2" s="1"/>
  <c r="T43" i="2"/>
  <c r="T47" i="2" s="1"/>
  <c r="T42" i="2"/>
  <c r="R43" i="2"/>
  <c r="R45" i="2" s="1"/>
  <c r="S43" i="2"/>
  <c r="S47" i="2" s="1"/>
  <c r="R44" i="2"/>
  <c r="U43" i="2"/>
  <c r="U47" i="2" s="1"/>
  <c r="I114" i="2"/>
  <c r="S93" i="2"/>
  <c r="T91" i="2"/>
  <c r="AC93" i="2"/>
  <c r="AP93" i="2"/>
  <c r="AP68" i="2"/>
  <c r="AZ70" i="2"/>
  <c r="AF68" i="2"/>
  <c r="AD68" i="2"/>
  <c r="K68" i="2"/>
  <c r="H68" i="2"/>
  <c r="H70" i="2"/>
  <c r="AD45" i="2"/>
  <c r="AN46" i="2"/>
  <c r="AG46" i="2"/>
  <c r="I44" i="2"/>
  <c r="I43" i="2"/>
  <c r="I42" i="2"/>
  <c r="I46" i="2" s="1"/>
  <c r="AF46" i="2"/>
  <c r="AF44" i="2"/>
  <c r="AP46" i="2"/>
  <c r="R46" i="2"/>
  <c r="U46" i="2"/>
  <c r="AC44" i="2"/>
  <c r="BA44" i="2"/>
  <c r="G44" i="2"/>
  <c r="G43" i="2"/>
  <c r="G42" i="2"/>
  <c r="G46" i="2" s="1"/>
  <c r="K44" i="2"/>
  <c r="K43" i="2"/>
  <c r="K42" i="2"/>
  <c r="K46" i="2" s="1"/>
  <c r="T44" i="2"/>
  <c r="AD44" i="2"/>
  <c r="AN44" i="2"/>
  <c r="AR44" i="2"/>
  <c r="BB44" i="2"/>
  <c r="AR45" i="2"/>
  <c r="BB46" i="2"/>
  <c r="AO47" i="2"/>
  <c r="AD47" i="2"/>
  <c r="AZ46" i="2"/>
  <c r="T46" i="2"/>
  <c r="AC46" i="2"/>
  <c r="J43" i="2"/>
  <c r="J44" i="2"/>
  <c r="J42" i="2"/>
  <c r="J46" i="2" s="1"/>
  <c r="S44" i="2"/>
  <c r="AG44" i="2"/>
  <c r="AQ44" i="2"/>
  <c r="H42" i="2"/>
  <c r="H46" i="2" s="1"/>
  <c r="H44" i="2"/>
  <c r="H43" i="2"/>
  <c r="U44" i="2"/>
  <c r="AE44" i="2"/>
  <c r="AO44" i="2"/>
  <c r="AY44" i="2"/>
  <c r="BC44" i="2"/>
  <c r="S45" i="2"/>
  <c r="AQ46" i="2"/>
  <c r="AY47" i="2"/>
  <c r="AR47" i="2"/>
  <c r="V46" i="2"/>
  <c r="AE46" i="2"/>
  <c r="S46" i="2"/>
  <c r="AY19" i="2"/>
  <c r="AY23" i="2" s="1"/>
  <c r="AY21" i="2"/>
  <c r="AY20" i="2"/>
  <c r="AZ21" i="2"/>
  <c r="AZ20" i="2"/>
  <c r="AZ19" i="2"/>
  <c r="AZ23" i="2" s="1"/>
  <c r="BB20" i="2"/>
  <c r="BB19" i="2"/>
  <c r="BB23" i="2" s="1"/>
  <c r="BB21" i="2"/>
  <c r="BC19" i="2"/>
  <c r="BC23" i="2" s="1"/>
  <c r="BC21" i="2"/>
  <c r="BC20" i="2"/>
  <c r="BA21" i="2"/>
  <c r="BA19" i="2"/>
  <c r="BA23" i="2" s="1"/>
  <c r="BA20" i="2"/>
  <c r="AQ19" i="2"/>
  <c r="AQ23" i="2" s="1"/>
  <c r="AQ20" i="2"/>
  <c r="AQ21" i="2"/>
  <c r="AR20" i="2"/>
  <c r="AR19" i="2"/>
  <c r="AR23" i="2" s="1"/>
  <c r="AR21" i="2"/>
  <c r="AP20" i="2"/>
  <c r="AP21" i="2"/>
  <c r="AP19" i="2"/>
  <c r="AP23" i="2" s="1"/>
  <c r="AN19" i="2"/>
  <c r="AN23" i="2" s="1"/>
  <c r="AN21" i="2"/>
  <c r="AN20" i="2"/>
  <c r="AO21" i="2"/>
  <c r="AO19" i="2"/>
  <c r="AO23" i="2" s="1"/>
  <c r="AO20" i="2"/>
  <c r="AG21" i="2"/>
  <c r="AG20" i="2"/>
  <c r="AG19" i="2"/>
  <c r="AG23" i="2" s="1"/>
  <c r="AE19" i="2"/>
  <c r="AE23" i="2" s="1"/>
  <c r="AE21" i="2"/>
  <c r="AE20" i="2"/>
  <c r="AC21" i="2"/>
  <c r="AC20" i="2"/>
  <c r="AC19" i="2"/>
  <c r="AC23" i="2" s="1"/>
  <c r="AD20" i="2"/>
  <c r="AD19" i="2"/>
  <c r="AD23" i="2" s="1"/>
  <c r="AD21" i="2"/>
  <c r="AF21" i="2"/>
  <c r="AF20" i="2"/>
  <c r="AF19" i="2"/>
  <c r="AF23" i="2" s="1"/>
  <c r="R20" i="2"/>
  <c r="R21" i="2"/>
  <c r="R19" i="2"/>
  <c r="R23" i="2" s="1"/>
  <c r="T20" i="2"/>
  <c r="T21" i="2"/>
  <c r="T19" i="2"/>
  <c r="T23" i="2" s="1"/>
  <c r="U21" i="2"/>
  <c r="U20" i="2"/>
  <c r="U19" i="2"/>
  <c r="U23" i="2" s="1"/>
  <c r="V20" i="2"/>
  <c r="V19" i="2"/>
  <c r="V23" i="2" s="1"/>
  <c r="V21" i="2"/>
  <c r="S19" i="2"/>
  <c r="S23" i="2" s="1"/>
  <c r="S21" i="2"/>
  <c r="S20" i="2"/>
  <c r="H93" i="2"/>
  <c r="J91" i="2"/>
  <c r="AY45" i="2"/>
  <c r="J20" i="2"/>
  <c r="J24" i="2" s="1"/>
  <c r="G20" i="2"/>
  <c r="K20" i="2"/>
  <c r="K22" i="2" s="1"/>
  <c r="H20" i="2"/>
  <c r="H24" i="2" s="1"/>
  <c r="I20" i="2"/>
  <c r="I24" i="2" s="1"/>
  <c r="G22" i="2"/>
  <c r="G24" i="2"/>
  <c r="H22" i="2"/>
  <c r="J22" i="2"/>
  <c r="K24" i="2"/>
  <c r="I22" i="2"/>
  <c r="AR91" i="2"/>
  <c r="AN91" i="2"/>
  <c r="AQ93" i="2"/>
  <c r="G91" i="2"/>
  <c r="U91" i="2"/>
  <c r="AZ91" i="2"/>
  <c r="BC91" i="2"/>
  <c r="BA91" i="2"/>
  <c r="AO91" i="2"/>
  <c r="AE91" i="2"/>
  <c r="AD93" i="2"/>
  <c r="AD91" i="2"/>
  <c r="AG68" i="2"/>
  <c r="B21" i="2"/>
  <c r="AG45" i="2" l="1"/>
  <c r="BC47" i="2"/>
  <c r="BA47" i="2"/>
  <c r="BB47" i="2"/>
  <c r="AQ45" i="2"/>
  <c r="AN47" i="2"/>
  <c r="AP45" i="2"/>
  <c r="AF45" i="2"/>
  <c r="T45" i="2"/>
  <c r="AZ47" i="2"/>
  <c r="AC45" i="2"/>
  <c r="AE47" i="2"/>
  <c r="U45" i="2"/>
  <c r="V47" i="2"/>
  <c r="R47" i="2"/>
  <c r="H47" i="2"/>
  <c r="H45" i="2"/>
  <c r="J47" i="2"/>
  <c r="J45" i="2"/>
  <c r="G47" i="2"/>
  <c r="G45" i="2"/>
  <c r="I47" i="2"/>
  <c r="I45" i="2"/>
  <c r="K47" i="2"/>
  <c r="K45" i="2"/>
  <c r="BA22" i="2"/>
  <c r="BA24" i="2"/>
  <c r="BC24" i="2"/>
  <c r="BC22" i="2"/>
  <c r="BB22" i="2"/>
  <c r="BB24" i="2"/>
  <c r="AY24" i="2"/>
  <c r="AY22" i="2"/>
  <c r="AZ24" i="2"/>
  <c r="AZ22" i="2"/>
  <c r="AN22" i="2"/>
  <c r="AN24" i="2"/>
  <c r="AQ22" i="2"/>
  <c r="AQ24" i="2"/>
  <c r="AR22" i="2"/>
  <c r="AR24" i="2"/>
  <c r="AO24" i="2"/>
  <c r="AO22" i="2"/>
  <c r="AP22" i="2"/>
  <c r="AP24" i="2"/>
  <c r="AC22" i="2"/>
  <c r="AC24" i="2"/>
  <c r="AF24" i="2"/>
  <c r="AF22" i="2"/>
  <c r="AD22" i="2"/>
  <c r="AD24" i="2"/>
  <c r="AE22" i="2"/>
  <c r="AE24" i="2"/>
  <c r="AG24" i="2"/>
  <c r="AG22" i="2"/>
  <c r="U24" i="2"/>
  <c r="U22" i="2"/>
  <c r="T22" i="2"/>
  <c r="T24" i="2"/>
  <c r="S22" i="2"/>
  <c r="S24" i="2"/>
  <c r="V22" i="2"/>
  <c r="V24" i="2"/>
  <c r="R22" i="2"/>
  <c r="R24" i="2"/>
  <c r="H5" i="2"/>
  <c r="G5" i="2"/>
  <c r="K5" i="2"/>
  <c r="J5" i="2"/>
  <c r="I5" i="2"/>
  <c r="AG8" i="4"/>
  <c r="AC10" i="4"/>
  <c r="V21" i="4"/>
  <c r="M24" i="4"/>
  <c r="AF9" i="4"/>
  <c r="T18" i="4"/>
  <c r="AB7" i="4"/>
  <c r="Y14" i="4"/>
  <c r="AH11" i="4"/>
  <c r="K18" i="4"/>
  <c r="AA18" i="4"/>
  <c r="AB11" i="4"/>
  <c r="AQ11" i="4"/>
  <c r="AA8" i="4"/>
  <c r="AC14" i="4"/>
  <c r="AI14" i="4"/>
  <c r="L21" i="4"/>
  <c r="R25" i="4"/>
  <c r="AG12" i="4"/>
  <c r="AP12" i="4"/>
  <c r="O18" i="4"/>
  <c r="K22" i="4"/>
  <c r="L25" i="4"/>
  <c r="T19" i="4"/>
  <c r="U22" i="4"/>
  <c r="V25" i="4"/>
  <c r="Z9" i="4"/>
  <c r="AA12" i="4"/>
  <c r="AI6" i="4"/>
  <c r="AJ9" i="4"/>
  <c r="AF13" i="4"/>
  <c r="AO13" i="4"/>
  <c r="N19" i="4"/>
  <c r="O22" i="4"/>
  <c r="K26" i="4"/>
  <c r="S20" i="4"/>
  <c r="T23" i="4"/>
  <c r="C6" i="4"/>
  <c r="G6" i="4"/>
  <c r="F7" i="4"/>
  <c r="E8" i="4"/>
  <c r="D9" i="4"/>
  <c r="C10" i="4"/>
  <c r="G10" i="4"/>
  <c r="F11" i="4"/>
  <c r="E12" i="4"/>
  <c r="D13" i="4"/>
  <c r="C14" i="4"/>
  <c r="G14" i="4"/>
  <c r="F15" i="4"/>
  <c r="E16" i="4"/>
  <c r="D17" i="4"/>
  <c r="D5" i="4"/>
  <c r="C5" i="4"/>
  <c r="Z38" i="4"/>
  <c r="AA37" i="4"/>
  <c r="AB36" i="4"/>
  <c r="AC35" i="4"/>
  <c r="Y35" i="4"/>
  <c r="Z34" i="4"/>
  <c r="AA33" i="4"/>
  <c r="AB32" i="4"/>
  <c r="AC31" i="4"/>
  <c r="Y31" i="4"/>
  <c r="Z30" i="4"/>
  <c r="S38" i="4"/>
  <c r="T37" i="4"/>
  <c r="U36" i="4"/>
  <c r="V35" i="4"/>
  <c r="R35" i="4"/>
  <c r="S34" i="4"/>
  <c r="T33" i="4"/>
  <c r="U32" i="4"/>
  <c r="V31" i="4"/>
  <c r="R31" i="4"/>
  <c r="S30" i="4"/>
  <c r="N38" i="4"/>
  <c r="O37" i="4"/>
  <c r="K37" i="4"/>
  <c r="L36" i="4"/>
  <c r="M35" i="4"/>
  <c r="N34" i="4"/>
  <c r="O33" i="4"/>
  <c r="K33" i="4"/>
  <c r="L32" i="4"/>
  <c r="M31" i="4"/>
  <c r="N30" i="4"/>
  <c r="AQ26" i="4"/>
  <c r="AM26" i="4"/>
  <c r="AN25" i="4"/>
  <c r="AO24" i="4"/>
  <c r="AP23" i="4"/>
  <c r="AQ22" i="4"/>
  <c r="AM22" i="4"/>
  <c r="AN21" i="4"/>
  <c r="AO20" i="4"/>
  <c r="AP19" i="4"/>
  <c r="AQ18" i="4"/>
  <c r="AM18" i="4"/>
  <c r="AG26" i="4"/>
  <c r="AH25" i="4"/>
  <c r="AI24" i="4"/>
  <c r="AJ23" i="4"/>
  <c r="AF23" i="4"/>
  <c r="AG22" i="4"/>
  <c r="AH21" i="4"/>
  <c r="AI20" i="4"/>
  <c r="AJ19" i="4"/>
  <c r="AF19" i="4"/>
  <c r="AG18" i="4"/>
  <c r="AA26" i="4"/>
  <c r="AB25" i="4"/>
  <c r="AC24" i="4"/>
  <c r="Y24" i="4"/>
  <c r="Z23" i="4"/>
  <c r="AA22" i="4"/>
  <c r="D6" i="4"/>
  <c r="C7" i="4"/>
  <c r="G7" i="4"/>
  <c r="F8" i="4"/>
  <c r="E9" i="4"/>
  <c r="D10" i="4"/>
  <c r="C11" i="4"/>
  <c r="G11" i="4"/>
  <c r="F12" i="4"/>
  <c r="E13" i="4"/>
  <c r="D14" i="4"/>
  <c r="C15" i="4"/>
  <c r="G15" i="4"/>
  <c r="F16" i="4"/>
  <c r="E17" i="4"/>
  <c r="E5" i="4"/>
  <c r="AC38" i="4"/>
  <c r="Y38" i="4"/>
  <c r="Z37" i="4"/>
  <c r="AA36" i="4"/>
  <c r="AB35" i="4"/>
  <c r="AC34" i="4"/>
  <c r="Y34" i="4"/>
  <c r="Z33" i="4"/>
  <c r="AA32" i="4"/>
  <c r="AB31" i="4"/>
  <c r="AC30" i="4"/>
  <c r="V38" i="4"/>
  <c r="R38" i="4"/>
  <c r="S37" i="4"/>
  <c r="T36" i="4"/>
  <c r="U35" i="4"/>
  <c r="V34" i="4"/>
  <c r="R34" i="4"/>
  <c r="S33" i="4"/>
  <c r="T32" i="4"/>
  <c r="U31" i="4"/>
  <c r="V30" i="4"/>
  <c r="Y30" i="4"/>
  <c r="M38" i="4"/>
  <c r="N37" i="4"/>
  <c r="O36" i="4"/>
  <c r="K36" i="4"/>
  <c r="L35" i="4"/>
  <c r="M34" i="4"/>
  <c r="N33" i="4"/>
  <c r="O32" i="4"/>
  <c r="K32" i="4"/>
  <c r="L31" i="4"/>
  <c r="M30" i="4"/>
  <c r="AP26" i="4"/>
  <c r="AQ25" i="4"/>
  <c r="AM25" i="4"/>
  <c r="AN24" i="4"/>
  <c r="AO23" i="4"/>
  <c r="AP22" i="4"/>
  <c r="AQ21" i="4"/>
  <c r="AM21" i="4"/>
  <c r="AN20" i="4"/>
  <c r="AO19" i="4"/>
  <c r="AP18" i="4"/>
  <c r="AJ26" i="4"/>
  <c r="AF26" i="4"/>
  <c r="AG25" i="4"/>
  <c r="AH24" i="4"/>
  <c r="AI23" i="4"/>
  <c r="AJ22" i="4"/>
  <c r="AF22" i="4"/>
  <c r="AG21" i="4"/>
  <c r="AH20" i="4"/>
  <c r="AI19" i="4"/>
  <c r="AJ18" i="4"/>
  <c r="AF18" i="4"/>
  <c r="Z26" i="4"/>
  <c r="AA25" i="4"/>
  <c r="AB24" i="4"/>
  <c r="AC23" i="4"/>
  <c r="Y23" i="4"/>
  <c r="Z22" i="4"/>
  <c r="AA21" i="4"/>
  <c r="AB20" i="4"/>
  <c r="AC19" i="4"/>
  <c r="Y19" i="4"/>
  <c r="Z18" i="4"/>
  <c r="T26" i="4"/>
  <c r="E6" i="4"/>
  <c r="D7" i="4"/>
  <c r="C8" i="4"/>
  <c r="G8" i="4"/>
  <c r="F9" i="4"/>
  <c r="E10" i="4"/>
  <c r="D11" i="4"/>
  <c r="C12" i="4"/>
  <c r="G12" i="4"/>
  <c r="F13" i="4"/>
  <c r="E14" i="4"/>
  <c r="D15" i="4"/>
  <c r="C16" i="4"/>
  <c r="G16" i="4"/>
  <c r="F17" i="4"/>
  <c r="F5" i="4"/>
  <c r="AB38" i="4"/>
  <c r="AC37" i="4"/>
  <c r="Y37" i="4"/>
  <c r="Z36" i="4"/>
  <c r="AA35" i="4"/>
  <c r="AB34" i="4"/>
  <c r="AC33" i="4"/>
  <c r="Y33" i="4"/>
  <c r="Z32" i="4"/>
  <c r="AA31" i="4"/>
  <c r="AB30" i="4"/>
  <c r="U38" i="4"/>
  <c r="V37" i="4"/>
  <c r="R37" i="4"/>
  <c r="S36" i="4"/>
  <c r="T35" i="4"/>
  <c r="U34" i="4"/>
  <c r="V33" i="4"/>
  <c r="R33" i="4"/>
  <c r="S32" i="4"/>
  <c r="T31" i="4"/>
  <c r="U30" i="4"/>
  <c r="R30" i="4"/>
  <c r="L38" i="4"/>
  <c r="M37" i="4"/>
  <c r="N36" i="4"/>
  <c r="O35" i="4"/>
  <c r="K35" i="4"/>
  <c r="L34" i="4"/>
  <c r="M33" i="4"/>
  <c r="N32" i="4"/>
  <c r="O31" i="4"/>
  <c r="K31" i="4"/>
  <c r="L30" i="4"/>
  <c r="AO26" i="4"/>
  <c r="AP25" i="4"/>
  <c r="AQ24" i="4"/>
  <c r="AM24" i="4"/>
  <c r="AN23" i="4"/>
  <c r="AO22" i="4"/>
  <c r="AP21" i="4"/>
  <c r="AQ20" i="4"/>
  <c r="AM20" i="4"/>
  <c r="AN19" i="4"/>
  <c r="AO18" i="4"/>
  <c r="AI26" i="4"/>
  <c r="AJ25" i="4"/>
  <c r="AF25" i="4"/>
  <c r="AG24" i="4"/>
  <c r="AH23" i="4"/>
  <c r="AI22" i="4"/>
  <c r="AJ21" i="4"/>
  <c r="AF21" i="4"/>
  <c r="AG20" i="4"/>
  <c r="AH19" i="4"/>
  <c r="AI18" i="4"/>
  <c r="AC26" i="4"/>
  <c r="Y26" i="4"/>
  <c r="Z25" i="4"/>
  <c r="AA24" i="4"/>
  <c r="AB23" i="4"/>
  <c r="AC22" i="4"/>
  <c r="Y22" i="4"/>
  <c r="Z21" i="4"/>
  <c r="AA20" i="4"/>
  <c r="AB19" i="4"/>
  <c r="AC18" i="4"/>
  <c r="Y18" i="4"/>
  <c r="S26" i="4"/>
  <c r="F6" i="4"/>
  <c r="G9" i="4"/>
  <c r="C13" i="4"/>
  <c r="D16" i="4"/>
  <c r="AA38" i="4"/>
  <c r="Z35" i="4"/>
  <c r="Y32" i="4"/>
  <c r="U37" i="4"/>
  <c r="T34" i="4"/>
  <c r="S31" i="4"/>
  <c r="L37" i="4"/>
  <c r="K34" i="4"/>
  <c r="O30" i="4"/>
  <c r="AP24" i="4"/>
  <c r="AO21" i="4"/>
  <c r="AN18" i="4"/>
  <c r="AF24" i="4"/>
  <c r="AJ20" i="4"/>
  <c r="AB26" i="4"/>
  <c r="AA23" i="4"/>
  <c r="Y21" i="4"/>
  <c r="AA19" i="4"/>
  <c r="V26" i="4"/>
  <c r="U25" i="4"/>
  <c r="V24" i="4"/>
  <c r="R24" i="4"/>
  <c r="S23" i="4"/>
  <c r="T22" i="4"/>
  <c r="U21" i="4"/>
  <c r="V20" i="4"/>
  <c r="R20" i="4"/>
  <c r="S19" i="4"/>
  <c r="S18" i="4"/>
  <c r="N26" i="4"/>
  <c r="O25" i="4"/>
  <c r="K25" i="4"/>
  <c r="L24" i="4"/>
  <c r="M23" i="4"/>
  <c r="N22" i="4"/>
  <c r="O21" i="4"/>
  <c r="K21" i="4"/>
  <c r="L20" i="4"/>
  <c r="M19" i="4"/>
  <c r="N18" i="4"/>
  <c r="AQ14" i="4"/>
  <c r="AM14" i="4"/>
  <c r="AN13" i="4"/>
  <c r="AO12" i="4"/>
  <c r="AP11" i="4"/>
  <c r="AH14" i="4"/>
  <c r="AI13" i="4"/>
  <c r="AJ12" i="4"/>
  <c r="AF12" i="4"/>
  <c r="AG11" i="4"/>
  <c r="AH10" i="4"/>
  <c r="AI9" i="4"/>
  <c r="AJ8" i="4"/>
  <c r="AF8" i="4"/>
  <c r="AG7" i="4"/>
  <c r="AH6" i="4"/>
  <c r="AB14" i="4"/>
  <c r="AC13" i="4"/>
  <c r="Y13" i="4"/>
  <c r="Z12" i="4"/>
  <c r="AA11" i="4"/>
  <c r="AB10" i="4"/>
  <c r="AC9" i="4"/>
  <c r="Y9" i="4"/>
  <c r="Z8" i="4"/>
  <c r="AA7" i="4"/>
  <c r="AB6" i="4"/>
  <c r="D12" i="4"/>
  <c r="Y36" i="4"/>
  <c r="AC32" i="4"/>
  <c r="S35" i="4"/>
  <c r="O34" i="4"/>
  <c r="AM19" i="4"/>
  <c r="AI21" i="4"/>
  <c r="AB21" i="4"/>
  <c r="E7" i="4"/>
  <c r="F10" i="4"/>
  <c r="G13" i="4"/>
  <c r="C17" i="4"/>
  <c r="AB37" i="4"/>
  <c r="AA34" i="4"/>
  <c r="Z31" i="4"/>
  <c r="V36" i="4"/>
  <c r="U33" i="4"/>
  <c r="T30" i="4"/>
  <c r="M36" i="4"/>
  <c r="L33" i="4"/>
  <c r="K30" i="4"/>
  <c r="AQ23" i="4"/>
  <c r="AP20" i="4"/>
  <c r="AH26" i="4"/>
  <c r="AG23" i="4"/>
  <c r="AF20" i="4"/>
  <c r="AC25" i="4"/>
  <c r="AB22" i="4"/>
  <c r="AC20" i="4"/>
  <c r="Z19" i="4"/>
  <c r="U26" i="4"/>
  <c r="T25" i="4"/>
  <c r="U24" i="4"/>
  <c r="V23" i="4"/>
  <c r="R23" i="4"/>
  <c r="S22" i="4"/>
  <c r="T21" i="4"/>
  <c r="U20" i="4"/>
  <c r="V19" i="4"/>
  <c r="V18" i="4"/>
  <c r="R18" i="4"/>
  <c r="M26" i="4"/>
  <c r="N25" i="4"/>
  <c r="O24" i="4"/>
  <c r="K24" i="4"/>
  <c r="L23" i="4"/>
  <c r="M22" i="4"/>
  <c r="N21" i="4"/>
  <c r="O20" i="4"/>
  <c r="K20" i="4"/>
  <c r="L19" i="4"/>
  <c r="M18" i="4"/>
  <c r="AP14" i="4"/>
  <c r="AQ13" i="4"/>
  <c r="AM13" i="4"/>
  <c r="AN12" i="4"/>
  <c r="AO11" i="4"/>
  <c r="Y6" i="4"/>
  <c r="AG14" i="4"/>
  <c r="AH13" i="4"/>
  <c r="AI12" i="4"/>
  <c r="AJ11" i="4"/>
  <c r="AF11" i="4"/>
  <c r="AG10" i="4"/>
  <c r="AH9" i="4"/>
  <c r="AI8" i="4"/>
  <c r="AJ7" i="4"/>
  <c r="AF7" i="4"/>
  <c r="AG6" i="4"/>
  <c r="AA14" i="4"/>
  <c r="AB13" i="4"/>
  <c r="AC12" i="4"/>
  <c r="Y12" i="4"/>
  <c r="Z11" i="4"/>
  <c r="AA10" i="4"/>
  <c r="AB9" i="4"/>
  <c r="AC8" i="4"/>
  <c r="Y8" i="4"/>
  <c r="Z7" i="4"/>
  <c r="AA6" i="4"/>
  <c r="E15" i="4"/>
  <c r="R32" i="4"/>
  <c r="AO25" i="4"/>
  <c r="AJ24" i="4"/>
  <c r="Z24" i="4"/>
  <c r="D8" i="4"/>
  <c r="E11" i="4"/>
  <c r="F14" i="4"/>
  <c r="G17" i="4"/>
  <c r="AC36" i="4"/>
  <c r="AB33" i="4"/>
  <c r="AA30" i="4"/>
  <c r="R36" i="4"/>
  <c r="V32" i="4"/>
  <c r="O38" i="4"/>
  <c r="N35" i="4"/>
  <c r="M32" i="4"/>
  <c r="AN26" i="4"/>
  <c r="AM23" i="4"/>
  <c r="AQ19" i="4"/>
  <c r="AI25" i="4"/>
  <c r="AH22" i="4"/>
  <c r="AG19" i="4"/>
  <c r="Y25" i="4"/>
  <c r="AC21" i="4"/>
  <c r="Z20" i="4"/>
  <c r="AB18" i="4"/>
  <c r="R26" i="4"/>
  <c r="S25" i="4"/>
  <c r="T24" i="4"/>
  <c r="U23" i="4"/>
  <c r="V22" i="4"/>
  <c r="R22" i="4"/>
  <c r="S21" i="4"/>
  <c r="T20" i="4"/>
  <c r="U19" i="4"/>
  <c r="U18" i="4"/>
  <c r="R19" i="4"/>
  <c r="L26" i="4"/>
  <c r="M25" i="4"/>
  <c r="N24" i="4"/>
  <c r="O23" i="4"/>
  <c r="K23" i="4"/>
  <c r="L22" i="4"/>
  <c r="M21" i="4"/>
  <c r="N20" i="4"/>
  <c r="O19" i="4"/>
  <c r="K19" i="4"/>
  <c r="L18" i="4"/>
  <c r="AO14" i="4"/>
  <c r="AP13" i="4"/>
  <c r="AQ12" i="4"/>
  <c r="AM12" i="4"/>
  <c r="AN11" i="4"/>
  <c r="AJ14" i="4"/>
  <c r="AF14" i="4"/>
  <c r="AG13" i="4"/>
  <c r="AH12" i="4"/>
  <c r="AI11" i="4"/>
  <c r="AJ10" i="4"/>
  <c r="AF10" i="4"/>
  <c r="AG9" i="4"/>
  <c r="AH8" i="4"/>
  <c r="AI7" i="4"/>
  <c r="AJ6" i="4"/>
  <c r="AF6" i="4"/>
  <c r="Z14" i="4"/>
  <c r="AA13" i="4"/>
  <c r="AB12" i="4"/>
  <c r="AC11" i="4"/>
  <c r="Y11" i="4"/>
  <c r="Z10" i="4"/>
  <c r="AA9" i="4"/>
  <c r="AB8" i="4"/>
  <c r="AC7" i="4"/>
  <c r="Y7" i="4"/>
  <c r="Z6" i="4"/>
  <c r="C9" i="4"/>
  <c r="G5" i="4"/>
  <c r="T38" i="4"/>
  <c r="K38" i="4"/>
  <c r="N31" i="4"/>
  <c r="AN22" i="4"/>
  <c r="AH18" i="4"/>
  <c r="AC6" i="4"/>
  <c r="Y10" i="4"/>
  <c r="Z13" i="4"/>
  <c r="AH7" i="4"/>
  <c r="AI10" i="4"/>
  <c r="AJ13" i="4"/>
  <c r="AM11" i="4"/>
  <c r="AN14" i="4"/>
  <c r="M20" i="4"/>
  <c r="N23" i="4"/>
  <c r="O26" i="4"/>
  <c r="R21" i="4"/>
  <c r="S24" i="4"/>
  <c r="Y20" i="4"/>
  <c r="H19" i="2" l="1"/>
  <c r="I19" i="2"/>
  <c r="J19" i="2"/>
  <c r="G19" i="2"/>
  <c r="K19" i="2"/>
</calcChain>
</file>

<file path=xl/sharedStrings.xml><?xml version="1.0" encoding="utf-8"?>
<sst xmlns="http://schemas.openxmlformats.org/spreadsheetml/2006/main" count="1436" uniqueCount="280">
  <si>
    <t>セシル(パラディン)</t>
    <phoneticPr fontId="1"/>
  </si>
  <si>
    <t>力</t>
  </si>
  <si>
    <t>早</t>
  </si>
  <si>
    <t>体</t>
  </si>
  <si>
    <t>知</t>
  </si>
  <si>
    <t>精</t>
  </si>
  <si>
    <t>A</t>
  </si>
  <si>
    <t>B</t>
  </si>
  <si>
    <t>C</t>
  </si>
  <si>
    <t>D</t>
  </si>
  <si>
    <t>E</t>
  </si>
  <si>
    <t>F</t>
  </si>
  <si>
    <t>G</t>
  </si>
  <si>
    <t>H</t>
  </si>
  <si>
    <t>右</t>
    <rPh sb="0" eb="1">
      <t>ミギ</t>
    </rPh>
    <phoneticPr fontId="1"/>
  </si>
  <si>
    <t>左</t>
    <rPh sb="0" eb="1">
      <t>ヒダリ</t>
    </rPh>
    <phoneticPr fontId="1"/>
  </si>
  <si>
    <t>頭</t>
    <rPh sb="0" eb="1">
      <t>アタマ</t>
    </rPh>
    <phoneticPr fontId="1"/>
  </si>
  <si>
    <t>体</t>
    <rPh sb="0" eb="1">
      <t>テイ</t>
    </rPh>
    <phoneticPr fontId="1"/>
  </si>
  <si>
    <t>腕</t>
    <rPh sb="0" eb="1">
      <t>ウデ</t>
    </rPh>
    <phoneticPr fontId="1"/>
  </si>
  <si>
    <t>リリスのロッド</t>
    <phoneticPr fontId="1"/>
  </si>
  <si>
    <t>ルーンの杖</t>
    <rPh sb="4" eb="5">
      <t>ツエ</t>
    </rPh>
    <phoneticPr fontId="1"/>
  </si>
  <si>
    <t>アルテミスの弓</t>
    <rPh sb="6" eb="7">
      <t>ユミ</t>
    </rPh>
    <phoneticPr fontId="1"/>
  </si>
  <si>
    <t>竜のヒゲ</t>
    <rPh sb="0" eb="1">
      <t>リュウ</t>
    </rPh>
    <phoneticPr fontId="1"/>
  </si>
  <si>
    <t>アダマンアーマー</t>
  </si>
  <si>
    <t>アダマンアーマー</t>
    <phoneticPr fontId="1"/>
  </si>
  <si>
    <t>クリスタルリング</t>
  </si>
  <si>
    <t>クリスタルリング</t>
    <phoneticPr fontId="1"/>
  </si>
  <si>
    <t>アヴェンジャー</t>
    <phoneticPr fontId="1"/>
  </si>
  <si>
    <t>ディフェンダー</t>
    <phoneticPr fontId="1"/>
  </si>
  <si>
    <t>ラグナロク</t>
    <phoneticPr fontId="1"/>
  </si>
  <si>
    <t>パワーリスト</t>
    <phoneticPr fontId="1"/>
  </si>
  <si>
    <t>ミネルバビスチェ</t>
    <phoneticPr fontId="1"/>
  </si>
  <si>
    <t>与一の弓</t>
    <rPh sb="0" eb="2">
      <t>ヨイチ</t>
    </rPh>
    <rPh sb="3" eb="4">
      <t>ユミ</t>
    </rPh>
    <phoneticPr fontId="1"/>
  </si>
  <si>
    <t>エルフィンボウ</t>
    <phoneticPr fontId="1"/>
  </si>
  <si>
    <t>ブラッドソード</t>
    <phoneticPr fontId="1"/>
  </si>
  <si>
    <t>グングニル</t>
    <phoneticPr fontId="1"/>
  </si>
  <si>
    <t>賢者の杖</t>
    <rPh sb="0" eb="2">
      <t>ケンジャ</t>
    </rPh>
    <rPh sb="3" eb="4">
      <t>ツエ</t>
    </rPh>
    <phoneticPr fontId="1"/>
  </si>
  <si>
    <t>ファイアビュート</t>
    <phoneticPr fontId="1"/>
  </si>
  <si>
    <t>メイジマッシャー</t>
    <phoneticPr fontId="1"/>
  </si>
  <si>
    <t>正宗</t>
    <rPh sb="0" eb="2">
      <t>マサムネ</t>
    </rPh>
    <phoneticPr fontId="1"/>
  </si>
  <si>
    <t>村雨</t>
    <rPh sb="0" eb="2">
      <t>ムラサメ</t>
    </rPh>
    <phoneticPr fontId="1"/>
  </si>
  <si>
    <t>妖精の爪</t>
    <rPh sb="0" eb="2">
      <t>ヨウセイ</t>
    </rPh>
    <rPh sb="3" eb="4">
      <t>ツメ</t>
    </rPh>
    <phoneticPr fontId="1"/>
  </si>
  <si>
    <t>クリスタルヘルム</t>
    <phoneticPr fontId="1"/>
  </si>
  <si>
    <t>金の髪飾り</t>
    <rPh sb="0" eb="1">
      <t>キン</t>
    </rPh>
    <rPh sb="2" eb="4">
      <t>カミカザ</t>
    </rPh>
    <phoneticPr fontId="1"/>
  </si>
  <si>
    <t>黒頭巾</t>
    <rPh sb="0" eb="3">
      <t>クロズキン</t>
    </rPh>
    <phoneticPr fontId="1"/>
  </si>
  <si>
    <t>イージスの盾</t>
    <rPh sb="5" eb="6">
      <t>タテ</t>
    </rPh>
    <phoneticPr fontId="1"/>
  </si>
  <si>
    <t>クリスタルの盾</t>
    <rPh sb="6" eb="7">
      <t>タテ</t>
    </rPh>
    <phoneticPr fontId="1"/>
  </si>
  <si>
    <t>クリスタルメイル</t>
    <phoneticPr fontId="1"/>
  </si>
  <si>
    <t>黒装束</t>
    <rPh sb="0" eb="3">
      <t>クロショウゾク</t>
    </rPh>
    <phoneticPr fontId="1"/>
  </si>
  <si>
    <t>力だすき</t>
    <rPh sb="0" eb="1">
      <t>チカラ</t>
    </rPh>
    <phoneticPr fontId="1"/>
  </si>
  <si>
    <t>光のローブ</t>
    <rPh sb="0" eb="1">
      <t>ヒカリ</t>
    </rPh>
    <phoneticPr fontId="1"/>
  </si>
  <si>
    <t>白のローブ</t>
    <rPh sb="0" eb="1">
      <t>シロ</t>
    </rPh>
    <phoneticPr fontId="1"/>
  </si>
  <si>
    <t>クリスタルの小手</t>
    <rPh sb="6" eb="8">
      <t>コテ</t>
    </rPh>
    <phoneticPr fontId="1"/>
  </si>
  <si>
    <t>ルーンの腕輪</t>
    <rPh sb="4" eb="6">
      <t>ウデワ</t>
    </rPh>
    <phoneticPr fontId="1"/>
  </si>
  <si>
    <t>呪いの指輪</t>
    <rPh sb="0" eb="1">
      <t>ノロ</t>
    </rPh>
    <rPh sb="3" eb="5">
      <t>ユビワ</t>
    </rPh>
    <phoneticPr fontId="1"/>
  </si>
  <si>
    <t>守りの指輪</t>
    <rPh sb="0" eb="1">
      <t>マモ</t>
    </rPh>
    <rPh sb="3" eb="5">
      <t>ユビワ</t>
    </rPh>
    <phoneticPr fontId="1"/>
  </si>
  <si>
    <t>巨人の小手</t>
    <rPh sb="0" eb="2">
      <t>キョジン</t>
    </rPh>
    <rPh sb="3" eb="5">
      <t>コテ</t>
    </rPh>
    <phoneticPr fontId="1"/>
  </si>
  <si>
    <t>力</t>
    <rPh sb="0" eb="1">
      <t>チカラ</t>
    </rPh>
    <phoneticPr fontId="1"/>
  </si>
  <si>
    <t>早</t>
    <rPh sb="0" eb="1">
      <t>ハヤ</t>
    </rPh>
    <phoneticPr fontId="1"/>
  </si>
  <si>
    <t>体</t>
    <rPh sb="0" eb="1">
      <t>テイ</t>
    </rPh>
    <phoneticPr fontId="1"/>
  </si>
  <si>
    <t>知</t>
    <rPh sb="0" eb="1">
      <t>チ</t>
    </rPh>
    <phoneticPr fontId="1"/>
  </si>
  <si>
    <t>精</t>
    <rPh sb="0" eb="1">
      <t>セイ</t>
    </rPh>
    <phoneticPr fontId="1"/>
  </si>
  <si>
    <t>ブラッドランス</t>
    <phoneticPr fontId="1"/>
  </si>
  <si>
    <t>菊一文字</t>
    <rPh sb="0" eb="4">
      <t>キクイチモンジ</t>
    </rPh>
    <phoneticPr fontId="1"/>
  </si>
  <si>
    <t>回数→</t>
    <phoneticPr fontId="1"/>
  </si>
  <si>
    <t>予</t>
    <rPh sb="0" eb="1">
      <t>ヨ</t>
    </rPh>
    <phoneticPr fontId="1"/>
  </si>
  <si>
    <t>実</t>
    <rPh sb="0" eb="1">
      <t>ジツ</t>
    </rPh>
    <phoneticPr fontId="1"/>
  </si>
  <si>
    <t>セシル(パラディン)</t>
  </si>
  <si>
    <t>カイン(竜騎士)</t>
  </si>
  <si>
    <t>リディア(召喚士)</t>
  </si>
  <si>
    <t>ローザ(白魔導士)</t>
  </si>
  <si>
    <t>エッジ(忍者)</t>
  </si>
  <si>
    <t>ギルバート(王族)</t>
    <phoneticPr fontId="1"/>
  </si>
  <si>
    <t>ヤン(モンク僧)</t>
    <phoneticPr fontId="1"/>
  </si>
  <si>
    <t>パロム(黒魔導士)</t>
    <phoneticPr fontId="1"/>
  </si>
  <si>
    <t>ポロム(白魔導士)</t>
    <phoneticPr fontId="1"/>
  </si>
  <si>
    <t>シド(技師)</t>
  </si>
  <si>
    <t>セシル(暗黒騎士)</t>
    <phoneticPr fontId="1"/>
  </si>
  <si>
    <t>テラ(賢者)</t>
    <phoneticPr fontId="1"/>
  </si>
  <si>
    <t>フースーヤ(月の民)</t>
  </si>
  <si>
    <t>レベル70＋装備</t>
    <rPh sb="6" eb="8">
      <t>ソウビ</t>
    </rPh>
    <phoneticPr fontId="1"/>
  </si>
  <si>
    <t>レベル70</t>
    <phoneticPr fontId="1"/>
  </si>
  <si>
    <t>A</t>
    <phoneticPr fontId="1"/>
  </si>
  <si>
    <t>B</t>
    <phoneticPr fontId="1"/>
  </si>
  <si>
    <t>C</t>
    <phoneticPr fontId="1"/>
  </si>
  <si>
    <t>D</t>
    <phoneticPr fontId="1"/>
  </si>
  <si>
    <t>E</t>
    <phoneticPr fontId="1"/>
  </si>
  <si>
    <t>F</t>
    <phoneticPr fontId="1"/>
  </si>
  <si>
    <t>G</t>
    <phoneticPr fontId="1"/>
  </si>
  <si>
    <t>H</t>
    <phoneticPr fontId="1"/>
  </si>
  <si>
    <t>カイン(竜騎士)</t>
    <rPh sb="4" eb="7">
      <t>リュウキシ</t>
    </rPh>
    <phoneticPr fontId="1"/>
  </si>
  <si>
    <t>ローザ(白魔導士)</t>
    <rPh sb="4" eb="8">
      <t>シロマドウシ</t>
    </rPh>
    <phoneticPr fontId="1"/>
  </si>
  <si>
    <t>リディア(召喚士)</t>
    <rPh sb="5" eb="7">
      <t>ショウカン</t>
    </rPh>
    <rPh sb="7" eb="8">
      <t>シ</t>
    </rPh>
    <phoneticPr fontId="1"/>
  </si>
  <si>
    <t>エッジ(忍者)</t>
    <rPh sb="4" eb="6">
      <t>ニンジャ</t>
    </rPh>
    <phoneticPr fontId="1"/>
  </si>
  <si>
    <t>ギルバート(王族)</t>
    <rPh sb="6" eb="8">
      <t>オウゾク</t>
    </rPh>
    <phoneticPr fontId="1"/>
  </si>
  <si>
    <t>パロム(黒魔導士)</t>
    <rPh sb="4" eb="8">
      <t>クロマドウシ</t>
    </rPh>
    <phoneticPr fontId="1"/>
  </si>
  <si>
    <t>ポロム(白魔導士)</t>
    <rPh sb="4" eb="8">
      <t>シロマドウシ</t>
    </rPh>
    <phoneticPr fontId="1"/>
  </si>
  <si>
    <t>ヤン(モンク僧)</t>
    <rPh sb="6" eb="7">
      <t>ソウ</t>
    </rPh>
    <phoneticPr fontId="1"/>
  </si>
  <si>
    <t>シド(技師)</t>
    <rPh sb="3" eb="5">
      <t>ギシ</t>
    </rPh>
    <phoneticPr fontId="1"/>
  </si>
  <si>
    <t>セシル(暗黒騎士)</t>
    <rPh sb="4" eb="8">
      <t>アンコクキシ</t>
    </rPh>
    <phoneticPr fontId="1"/>
  </si>
  <si>
    <t>テラ(賢者)</t>
    <rPh sb="3" eb="5">
      <t>ケンジャ</t>
    </rPh>
    <phoneticPr fontId="1"/>
  </si>
  <si>
    <t>フースーヤ(月の民)</t>
    <rPh sb="6" eb="7">
      <t>ゲツ</t>
    </rPh>
    <rPh sb="8" eb="9">
      <t>タミ</t>
    </rPh>
    <phoneticPr fontId="1"/>
  </si>
  <si>
    <t>各キャラのレベル70の能力とレベル71以降の能力上昇パターン</t>
    <rPh sb="0" eb="1">
      <t>カク</t>
    </rPh>
    <rPh sb="11" eb="13">
      <t>ノウリョク</t>
    </rPh>
    <rPh sb="19" eb="21">
      <t>イコウ</t>
    </rPh>
    <rPh sb="22" eb="24">
      <t>ノウリョク</t>
    </rPh>
    <rPh sb="24" eb="26">
      <t>ジョウショウ</t>
    </rPh>
    <phoneticPr fontId="1"/>
  </si>
  <si>
    <t>Final Fantasy IV　　　　レベル70以降成長値分析ツール</t>
    <rPh sb="25" eb="27">
      <t>イコウ</t>
    </rPh>
    <phoneticPr fontId="1"/>
  </si>
  <si>
    <t>Final Fantasy IV　キャラマスタ</t>
    <phoneticPr fontId="1"/>
  </si>
  <si>
    <t>Final Fantasy IV　装備マスタ</t>
    <rPh sb="17" eb="19">
      <t>ソウビ</t>
    </rPh>
    <phoneticPr fontId="1"/>
  </si>
  <si>
    <t>各キャラのレベル70の能力</t>
    <rPh sb="0" eb="1">
      <t>カク</t>
    </rPh>
    <rPh sb="11" eb="13">
      <t>ノウリョク</t>
    </rPh>
    <phoneticPr fontId="1"/>
  </si>
  <si>
    <t>ピクセルリマスター</t>
  </si>
  <si>
    <t>デスブリンガー</t>
    <phoneticPr fontId="1"/>
  </si>
  <si>
    <t>伝説の剣</t>
    <rPh sb="0" eb="2">
      <t>デンセツ</t>
    </rPh>
    <rPh sb="3" eb="4">
      <t>ツルギ</t>
    </rPh>
    <phoneticPr fontId="1"/>
  </si>
  <si>
    <t>光の剣</t>
    <rPh sb="0" eb="1">
      <t>ヒカリ</t>
    </rPh>
    <rPh sb="2" eb="3">
      <t>ツルギ</t>
    </rPh>
    <phoneticPr fontId="1"/>
  </si>
  <si>
    <t>エクスカリバー</t>
    <phoneticPr fontId="1"/>
  </si>
  <si>
    <t>ドワーフの斧</t>
    <rPh sb="5" eb="6">
      <t>オノ</t>
    </rPh>
    <phoneticPr fontId="1"/>
  </si>
  <si>
    <t>地獄の爪</t>
    <rPh sb="0" eb="2">
      <t>ジゴク</t>
    </rPh>
    <rPh sb="3" eb="4">
      <t>ツメ</t>
    </rPh>
    <phoneticPr fontId="1"/>
  </si>
  <si>
    <t>猫の爪</t>
    <rPh sb="0" eb="1">
      <t>ネコ</t>
    </rPh>
    <rPh sb="2" eb="3">
      <t>ツメ</t>
    </rPh>
    <phoneticPr fontId="1"/>
  </si>
  <si>
    <t>大地のハンマー</t>
    <rPh sb="0" eb="2">
      <t>ダイチ</t>
    </rPh>
    <phoneticPr fontId="1"/>
  </si>
  <si>
    <t>グレートボウ</t>
    <phoneticPr fontId="1"/>
  </si>
  <si>
    <t>キラーボウ</t>
    <phoneticPr fontId="1"/>
  </si>
  <si>
    <t>ミスリルの杖</t>
    <rPh sb="5" eb="6">
      <t>ツエ</t>
    </rPh>
    <phoneticPr fontId="1"/>
  </si>
  <si>
    <t>力の杖</t>
    <rPh sb="0" eb="1">
      <t>チカラ</t>
    </rPh>
    <rPh sb="2" eb="3">
      <t>ツエ</t>
    </rPh>
    <phoneticPr fontId="1"/>
  </si>
  <si>
    <t>波動の杖</t>
    <rPh sb="0" eb="2">
      <t>ハドウ</t>
    </rPh>
    <rPh sb="3" eb="4">
      <t>ツエ</t>
    </rPh>
    <phoneticPr fontId="1"/>
  </si>
  <si>
    <t>フレイムロッド</t>
    <phoneticPr fontId="1"/>
  </si>
  <si>
    <t>サンダーロッド</t>
    <phoneticPr fontId="1"/>
  </si>
  <si>
    <t>変化のロッド</t>
    <rPh sb="0" eb="2">
      <t>ヘンゲ</t>
    </rPh>
    <phoneticPr fontId="1"/>
  </si>
  <si>
    <t>妖精のロッド</t>
    <rPh sb="0" eb="2">
      <t>ヨウセイ</t>
    </rPh>
    <phoneticPr fontId="1"/>
  </si>
  <si>
    <t>星くずのロッド</t>
    <rPh sb="0" eb="1">
      <t>ホシ</t>
    </rPh>
    <phoneticPr fontId="1"/>
  </si>
  <si>
    <t>(腕該当なし)</t>
    <rPh sb="1" eb="2">
      <t>ウデ</t>
    </rPh>
    <rPh sb="2" eb="4">
      <t>ガイトウ</t>
    </rPh>
    <phoneticPr fontId="1"/>
  </si>
  <si>
    <t>(頭該当なし)</t>
    <rPh sb="1" eb="2">
      <t>アタマ</t>
    </rPh>
    <rPh sb="2" eb="4">
      <t>ガイトウ</t>
    </rPh>
    <phoneticPr fontId="1"/>
  </si>
  <si>
    <t>(身体該当なし)</t>
    <rPh sb="1" eb="3">
      <t>シンタイ</t>
    </rPh>
    <rPh sb="3" eb="5">
      <t>ガイトウ</t>
    </rPh>
    <phoneticPr fontId="1"/>
  </si>
  <si>
    <t>(手該当なし)</t>
    <rPh sb="1" eb="2">
      <t>テ</t>
    </rPh>
    <rPh sb="2" eb="4">
      <t>ガイトウ</t>
    </rPh>
    <phoneticPr fontId="1"/>
  </si>
  <si>
    <t>光の兜</t>
    <rPh sb="0" eb="1">
      <t>ヒカリ</t>
    </rPh>
    <rPh sb="2" eb="3">
      <t>カブト</t>
    </rPh>
    <phoneticPr fontId="1"/>
  </si>
  <si>
    <t>ねじり鉢巻き</t>
    <rPh sb="3" eb="5">
      <t>ハチマ</t>
    </rPh>
    <phoneticPr fontId="1"/>
  </si>
  <si>
    <t>グリーンベレー</t>
    <phoneticPr fontId="1"/>
  </si>
  <si>
    <t>三角帽子</t>
    <rPh sb="0" eb="4">
      <t>サンカクボウシ</t>
    </rPh>
    <phoneticPr fontId="1"/>
  </si>
  <si>
    <t>司祭の帽子</t>
    <rPh sb="0" eb="2">
      <t>シサイ</t>
    </rPh>
    <rPh sb="3" eb="5">
      <t>ボウシ</t>
    </rPh>
    <phoneticPr fontId="1"/>
  </si>
  <si>
    <t>ナイトの鎧</t>
    <rPh sb="4" eb="5">
      <t>ヨロイ</t>
    </rPh>
    <phoneticPr fontId="1"/>
  </si>
  <si>
    <t>拳法着</t>
    <rPh sb="0" eb="2">
      <t>ケンポウ</t>
    </rPh>
    <rPh sb="2" eb="3">
      <t>ギ</t>
    </rPh>
    <phoneticPr fontId="1"/>
  </si>
  <si>
    <t>黒帯道着</t>
    <rPh sb="0" eb="2">
      <t>クロオビ</t>
    </rPh>
    <rPh sb="2" eb="4">
      <t>ドウギ</t>
    </rPh>
    <phoneticPr fontId="1"/>
  </si>
  <si>
    <t>司祭のローブ</t>
    <rPh sb="0" eb="2">
      <t>シサイ</t>
    </rPh>
    <phoneticPr fontId="1"/>
  </si>
  <si>
    <t>黒のローブ</t>
    <rPh sb="0" eb="1">
      <t>クロ</t>
    </rPh>
    <phoneticPr fontId="1"/>
  </si>
  <si>
    <t>ガントレット</t>
    <phoneticPr fontId="1"/>
  </si>
  <si>
    <t>ライトブリンガー</t>
    <phoneticPr fontId="1"/>
  </si>
  <si>
    <t>ランスオブアベル</t>
    <phoneticPr fontId="1"/>
  </si>
  <si>
    <t>トリトンダガー</t>
    <phoneticPr fontId="1"/>
  </si>
  <si>
    <t>アサシンダガー</t>
    <phoneticPr fontId="1"/>
  </si>
  <si>
    <t>ギガントアクス</t>
    <phoneticPr fontId="1"/>
  </si>
  <si>
    <t>ゴッドハンド</t>
    <phoneticPr fontId="1"/>
  </si>
  <si>
    <t>タイガーファング</t>
    <phoneticPr fontId="1"/>
  </si>
  <si>
    <t>ドラゴンクロー</t>
    <phoneticPr fontId="1"/>
  </si>
  <si>
    <t>佐助の刀</t>
    <rPh sb="0" eb="2">
      <t>サスケ</t>
    </rPh>
    <rPh sb="3" eb="4">
      <t>カタナ</t>
    </rPh>
    <phoneticPr fontId="1"/>
  </si>
  <si>
    <t>陸奥守</t>
    <rPh sb="0" eb="3">
      <t>ムツノカミ</t>
    </rPh>
    <phoneticPr fontId="1"/>
  </si>
  <si>
    <t>ライジングサン</t>
    <phoneticPr fontId="1"/>
  </si>
  <si>
    <t>トールハンマー</t>
    <phoneticPr fontId="1"/>
  </si>
  <si>
    <t>フレアスレッジ</t>
    <phoneticPr fontId="1"/>
  </si>
  <si>
    <t>アポロンのハープ</t>
    <phoneticPr fontId="1"/>
  </si>
  <si>
    <t>レクイエムハープ</t>
    <phoneticPr fontId="1"/>
  </si>
  <si>
    <t>ロキの竪琴</t>
    <rPh sb="3" eb="5">
      <t>タテゴト</t>
    </rPh>
    <phoneticPr fontId="1"/>
  </si>
  <si>
    <t>ペルセウスの弓</t>
    <rPh sb="6" eb="7">
      <t>ユミ</t>
    </rPh>
    <phoneticPr fontId="1"/>
  </si>
  <si>
    <t>セラフィムメイス</t>
    <phoneticPr fontId="1"/>
  </si>
  <si>
    <t>ニルヴァーナ</t>
    <phoneticPr fontId="1"/>
  </si>
  <si>
    <t>アスラのロッド</t>
    <phoneticPr fontId="1"/>
  </si>
  <si>
    <t>ミスティビュート</t>
    <phoneticPr fontId="1"/>
  </si>
  <si>
    <t>英雄の盾</t>
    <rPh sb="0" eb="2">
      <t>エイユウ</t>
    </rPh>
    <rPh sb="3" eb="4">
      <t>タテ</t>
    </rPh>
    <phoneticPr fontId="1"/>
  </si>
  <si>
    <t>グランドヘルム</t>
    <phoneticPr fontId="1"/>
  </si>
  <si>
    <t>白虎の仮面</t>
    <rPh sb="0" eb="2">
      <t>ビャッコ</t>
    </rPh>
    <rPh sb="3" eb="5">
      <t>カメン</t>
    </rPh>
    <phoneticPr fontId="1"/>
  </si>
  <si>
    <t>レッドキャップ</t>
    <phoneticPr fontId="1"/>
  </si>
  <si>
    <t>ヒュプノクラウン</t>
    <phoneticPr fontId="1"/>
  </si>
  <si>
    <t>ネコ耳フード</t>
    <rPh sb="2" eb="3">
      <t>ミミ</t>
    </rPh>
    <phoneticPr fontId="1"/>
  </si>
  <si>
    <t>グランドアーマー</t>
    <phoneticPr fontId="1"/>
  </si>
  <si>
    <t>カエサルアーマー</t>
    <phoneticPr fontId="1"/>
  </si>
  <si>
    <t>ドラグーンメイル</t>
    <phoneticPr fontId="1"/>
  </si>
  <si>
    <t>マクシミリアン</t>
    <phoneticPr fontId="1"/>
  </si>
  <si>
    <t>ブレイブスーツ</t>
    <phoneticPr fontId="1"/>
  </si>
  <si>
    <t>レッドジャケット</t>
    <phoneticPr fontId="1"/>
  </si>
  <si>
    <t>賢者のローブ</t>
    <rPh sb="0" eb="2">
      <t>ケンジャ</t>
    </rPh>
    <phoneticPr fontId="1"/>
  </si>
  <si>
    <t>修羅道着</t>
    <rPh sb="0" eb="2">
      <t>シュラ</t>
    </rPh>
    <rPh sb="2" eb="4">
      <t>ドウギ</t>
    </rPh>
    <phoneticPr fontId="1"/>
  </si>
  <si>
    <t>アサシンベスト</t>
    <phoneticPr fontId="1"/>
  </si>
  <si>
    <t>ヴィシュヌベスト</t>
    <phoneticPr fontId="1"/>
  </si>
  <si>
    <t>レインボーローブ</t>
    <phoneticPr fontId="1"/>
  </si>
  <si>
    <t>ホワイトドレス</t>
    <phoneticPr fontId="1"/>
  </si>
  <si>
    <t>チョコボスーツ</t>
    <phoneticPr fontId="1"/>
  </si>
  <si>
    <t>ゴロネコスーツ</t>
    <phoneticPr fontId="1"/>
  </si>
  <si>
    <t>ローブオブロード</t>
    <phoneticPr fontId="1"/>
  </si>
  <si>
    <t>リメイク</t>
  </si>
  <si>
    <t>オリジナル</t>
  </si>
  <si>
    <t>ヴィシュヌベスト</t>
    <phoneticPr fontId="1"/>
  </si>
  <si>
    <t>アサシンダガー</t>
  </si>
  <si>
    <t>ドラゴンクロー</t>
  </si>
  <si>
    <t>アスラのロッド</t>
  </si>
  <si>
    <t>ニルヴァーナ</t>
  </si>
  <si>
    <t>フレアスレッジ</t>
  </si>
  <si>
    <t>デスブリンガー</t>
  </si>
  <si>
    <t>ライトブリンガー</t>
  </si>
  <si>
    <t>ランスオブアベル</t>
  </si>
  <si>
    <t>エルフィンボウ</t>
  </si>
  <si>
    <t>グランドヘルム</t>
  </si>
  <si>
    <t>クリスタルヘルム</t>
  </si>
  <si>
    <t>シートの内容</t>
  </si>
  <si>
    <t>説明</t>
  </si>
  <si>
    <t>このシート</t>
  </si>
  <si>
    <t>用途</t>
  </si>
  <si>
    <t>使い方</t>
  </si>
  <si>
    <t>各分析ツールのシートに必要な値を入力する。</t>
    <phoneticPr fontId="7"/>
  </si>
  <si>
    <t>値の入力が必要な欄はこの背景色の部分のみ。</t>
    <phoneticPr fontId="7"/>
  </si>
  <si>
    <t>変更履歴</t>
  </si>
  <si>
    <t>Ver.1.0</t>
    <phoneticPr fontId="7"/>
  </si>
  <si>
    <t>Ver.0.1</t>
    <phoneticPr fontId="7"/>
  </si>
  <si>
    <t>スクリプト</t>
    <phoneticPr fontId="7"/>
  </si>
  <si>
    <t>分析ツール本体</t>
    <phoneticPr fontId="7"/>
  </si>
  <si>
    <t>キャラマスタ</t>
    <phoneticPr fontId="7"/>
  </si>
  <si>
    <t>各キャラの能力値</t>
    <rPh sb="5" eb="7">
      <t>ノウリョク</t>
    </rPh>
    <phoneticPr fontId="7"/>
  </si>
  <si>
    <t>装備マスタ</t>
    <rPh sb="0" eb="2">
      <t>ソウビ</t>
    </rPh>
    <phoneticPr fontId="7"/>
  </si>
  <si>
    <t>各装備の能力値、オリジナル版(ピクセルリマスター版)・リメイク版(GBA・PSPなど)両対応</t>
    <rPh sb="0" eb="1">
      <t>カク</t>
    </rPh>
    <rPh sb="1" eb="3">
      <t>ソウビ</t>
    </rPh>
    <rPh sb="4" eb="6">
      <t>ノウリョク</t>
    </rPh>
    <rPh sb="13" eb="14">
      <t>バン</t>
    </rPh>
    <rPh sb="24" eb="25">
      <t>バン</t>
    </rPh>
    <rPh sb="31" eb="32">
      <t>バン</t>
    </rPh>
    <rPh sb="43" eb="44">
      <t>リョウ</t>
    </rPh>
    <rPh sb="44" eb="46">
      <t>タイオウ</t>
    </rPh>
    <phoneticPr fontId="7"/>
  </si>
  <si>
    <t>Final Fantasy IVの各キャラでレベル70以降にレベルを上げた場合の各能力値の増え具合を確認するツール。</t>
    <rPh sb="27" eb="29">
      <t>イコウ</t>
    </rPh>
    <rPh sb="40" eb="41">
      <t>カク</t>
    </rPh>
    <rPh sb="41" eb="44">
      <t>ノウリョクアタイ</t>
    </rPh>
    <rPh sb="45" eb="46">
      <t>フ</t>
    </rPh>
    <rPh sb="47" eb="49">
      <t>グアイ</t>
    </rPh>
    <rPh sb="50" eb="52">
      <t>カクニン</t>
    </rPh>
    <phoneticPr fontId="7"/>
  </si>
  <si>
    <t>ゲーム上の仕様</t>
    <rPh sb="3" eb="4">
      <t>ジョウ</t>
    </rPh>
    <phoneticPr fontId="7"/>
  </si>
  <si>
    <t>どのキャラもレベル70までは能力の上がり方は固定となっている。</t>
    <rPh sb="14" eb="16">
      <t>ノウリョク</t>
    </rPh>
    <rPh sb="17" eb="18">
      <t>ア</t>
    </rPh>
    <rPh sb="20" eb="21">
      <t>カタ</t>
    </rPh>
    <rPh sb="22" eb="24">
      <t>コテイ</t>
    </rPh>
    <phoneticPr fontId="7"/>
  </si>
  <si>
    <t>ところが、レベル71以降はレベルが1つ上がるごとにキャラごとに用意されている8パターンの能力上昇パターンから</t>
    <rPh sb="10" eb="12">
      <t>イコウ</t>
    </rPh>
    <rPh sb="19" eb="20">
      <t>ア</t>
    </rPh>
    <rPh sb="31" eb="33">
      <t>ヨウイ</t>
    </rPh>
    <rPh sb="44" eb="48">
      <t>ノウリョクジョウショウ</t>
    </rPh>
    <phoneticPr fontId="1"/>
  </si>
  <si>
    <t>ランダムに1パターン選びそのレベルでの上昇値とするため、同じだけレベルを上げても差異が現れることとなる。</t>
    <rPh sb="10" eb="11">
      <t>エラ</t>
    </rPh>
    <rPh sb="19" eb="22">
      <t>ジョウショウアタイ</t>
    </rPh>
    <rPh sb="28" eb="29">
      <t>オナ</t>
    </rPh>
    <rPh sb="36" eb="37">
      <t>ア</t>
    </rPh>
    <rPh sb="40" eb="42">
      <t>サイ</t>
    </rPh>
    <rPh sb="43" eb="44">
      <t>アラワ</t>
    </rPh>
    <phoneticPr fontId="1"/>
  </si>
  <si>
    <t>さらにはこの上昇パターンにはマイナスも含まれているため、レベルが上がると弱くなることもあり得るなどなんともたちが悪い。</t>
    <rPh sb="6" eb="8">
      <t>ジョウショウ</t>
    </rPh>
    <rPh sb="19" eb="20">
      <t>フク</t>
    </rPh>
    <rPh sb="32" eb="33">
      <t>ア</t>
    </rPh>
    <rPh sb="36" eb="37">
      <t>ヨワ</t>
    </rPh>
    <rPh sb="45" eb="46">
      <t>エ</t>
    </rPh>
    <rPh sb="56" eb="57">
      <t>ワル</t>
    </rPh>
    <phoneticPr fontId="1"/>
  </si>
  <si>
    <t>※ピクセルリマスター版ではマイナス成長は削除され、成長値0へと置換された。</t>
    <rPh sb="10" eb="11">
      <t>バン</t>
    </rPh>
    <rPh sb="17" eb="19">
      <t>セイチョウ</t>
    </rPh>
    <rPh sb="20" eb="22">
      <t>サクジョ</t>
    </rPh>
    <rPh sb="25" eb="28">
      <t>セイチョウアタイ</t>
    </rPh>
    <rPh sb="31" eb="33">
      <t>チカン</t>
    </rPh>
    <phoneticPr fontId="1"/>
  </si>
  <si>
    <t>要はとにかくランダムであるため、リセットを駆使して最善のパターンを選んでレベル上げをすれば最強になれるということである。</t>
    <rPh sb="0" eb="1">
      <t>カナメ</t>
    </rPh>
    <rPh sb="21" eb="23">
      <t>クシ</t>
    </rPh>
    <rPh sb="25" eb="27">
      <t>サイゼン</t>
    </rPh>
    <rPh sb="33" eb="34">
      <t>エラ</t>
    </rPh>
    <rPh sb="39" eb="40">
      <t>ア</t>
    </rPh>
    <rPh sb="45" eb="47">
      <t>サイキョウ</t>
    </rPh>
    <phoneticPr fontId="1"/>
  </si>
  <si>
    <t>ただし、何を以て最強とするかは人それぞれともいえるため、その点にはご了承いただきたく。</t>
    <rPh sb="4" eb="5">
      <t>ナニ</t>
    </rPh>
    <rPh sb="6" eb="7">
      <t>モッ</t>
    </rPh>
    <rPh sb="8" eb="10">
      <t>サイキョウ</t>
    </rPh>
    <rPh sb="15" eb="16">
      <t>ヒト</t>
    </rPh>
    <rPh sb="30" eb="31">
      <t>テン</t>
    </rPh>
    <rPh sb="34" eb="36">
      <t>リョウショウ</t>
    </rPh>
    <phoneticPr fontId="1"/>
  </si>
  <si>
    <t>というのも、キャラによってはALL MAXができるわけではないため(大半のキャラがALL MAXが困難)。</t>
    <rPh sb="34" eb="36">
      <t>タイハン</t>
    </rPh>
    <rPh sb="49" eb="51">
      <t>コンナン</t>
    </rPh>
    <phoneticPr fontId="7"/>
  </si>
  <si>
    <t>さらに、装備品にも能力値が仕掛けられているため、これの合計値と併せて最強系を目指すこととなる。</t>
    <rPh sb="4" eb="7">
      <t>ソウビヒン</t>
    </rPh>
    <rPh sb="9" eb="12">
      <t>ノウリョクアタイ</t>
    </rPh>
    <rPh sb="13" eb="15">
      <t>シカ</t>
    </rPh>
    <rPh sb="27" eb="30">
      <t>ゴウケイアタイ</t>
    </rPh>
    <rPh sb="31" eb="32">
      <t>アワ</t>
    </rPh>
    <rPh sb="34" eb="37">
      <t>サイキョウケイ</t>
    </rPh>
    <rPh sb="38" eb="40">
      <t>メザ</t>
    </rPh>
    <phoneticPr fontId="1"/>
  </si>
  <si>
    <t>無論、素の能力値にこだわりがあるというのであればそれはそれである。</t>
    <rPh sb="0" eb="2">
      <t>ムロン</t>
    </rPh>
    <rPh sb="3" eb="4">
      <t>ス</t>
    </rPh>
    <rPh sb="5" eb="8">
      <t>ノウリョクアタイ</t>
    </rPh>
    <phoneticPr fontId="7"/>
  </si>
  <si>
    <t>「回数」はレベルを上げる回数のこと。予実の記載があるが、予定は採用する予定の回数、実際は採用した回数である。</t>
    <rPh sb="1" eb="3">
      <t>カイスウ</t>
    </rPh>
    <rPh sb="9" eb="10">
      <t>ア</t>
    </rPh>
    <rPh sb="12" eb="14">
      <t>カイスウ</t>
    </rPh>
    <rPh sb="18" eb="20">
      <t>ヨジツ</t>
    </rPh>
    <rPh sb="21" eb="23">
      <t>キサイ</t>
    </rPh>
    <rPh sb="28" eb="30">
      <t>ヨテイ</t>
    </rPh>
    <rPh sb="31" eb="33">
      <t>サイヨウ</t>
    </rPh>
    <rPh sb="35" eb="37">
      <t>ヨテイ</t>
    </rPh>
    <rPh sb="38" eb="40">
      <t>カイスウ</t>
    </rPh>
    <rPh sb="41" eb="43">
      <t>ジッサイ</t>
    </rPh>
    <rPh sb="44" eb="46">
      <t>サイヨウ</t>
    </rPh>
    <rPh sb="48" eb="50">
      <t>カイスウ</t>
    </rPh>
    <phoneticPr fontId="7"/>
  </si>
  <si>
    <t>ツール上でエラー判定はしていないため、くれぐれも合計で29以上の値を入れないように。レベル99を超えて成長できないし。</t>
    <rPh sb="3" eb="4">
      <t>ジョウ</t>
    </rPh>
    <rPh sb="8" eb="10">
      <t>ハンテイ</t>
    </rPh>
    <rPh sb="24" eb="26">
      <t>ゴウケイ</t>
    </rPh>
    <rPh sb="29" eb="31">
      <t>イジョウ</t>
    </rPh>
    <rPh sb="32" eb="33">
      <t>アタイ</t>
    </rPh>
    <rPh sb="34" eb="35">
      <t>イ</t>
    </rPh>
    <rPh sb="48" eb="49">
      <t>コ</t>
    </rPh>
    <rPh sb="51" eb="53">
      <t>セイチョウ</t>
    </rPh>
    <phoneticPr fontId="1"/>
  </si>
  <si>
    <t>さらには装備品の能力値による補正も足してみた。</t>
    <rPh sb="4" eb="7">
      <t>ソウビヒン</t>
    </rPh>
    <rPh sb="8" eb="11">
      <t>ノウリョクアタイ</t>
    </rPh>
    <rPh sb="14" eb="16">
      <t>ホセイ</t>
    </rPh>
    <rPh sb="17" eb="18">
      <t>タ</t>
    </rPh>
    <phoneticPr fontId="1"/>
  </si>
  <si>
    <t>ゲーム上の仕様・能力の実用的な値</t>
    <rPh sb="3" eb="4">
      <t>ジョウ</t>
    </rPh>
    <rPh sb="8" eb="10">
      <t>ノウリョク</t>
    </rPh>
    <rPh sb="11" eb="14">
      <t>ジツヨウテキ</t>
    </rPh>
    <rPh sb="15" eb="16">
      <t>アタイ</t>
    </rPh>
    <phoneticPr fontId="7"/>
  </si>
  <si>
    <t>ALL MAX (99) ができないからといって極限まで上げるのが正解かと言われればそうでもない。</t>
    <rPh sb="24" eb="26">
      <t>キョクゲン</t>
    </rPh>
    <rPh sb="28" eb="29">
      <t>ア</t>
    </rPh>
    <rPh sb="33" eb="35">
      <t>セイカイ</t>
    </rPh>
    <rPh sb="37" eb="38">
      <t>イ</t>
    </rPh>
    <phoneticPr fontId="1"/>
  </si>
  <si>
    <t>というのも、ほとんどの能力では一定値に達することで効果の具合も1段階増えるという方式と取っているため、</t>
    <rPh sb="11" eb="13">
      <t>ノウリョク</t>
    </rPh>
    <rPh sb="15" eb="17">
      <t>イッテイ</t>
    </rPh>
    <rPh sb="17" eb="18">
      <t>アタイ</t>
    </rPh>
    <rPh sb="19" eb="20">
      <t>タッ</t>
    </rPh>
    <rPh sb="25" eb="27">
      <t>コウカ</t>
    </rPh>
    <rPh sb="28" eb="30">
      <t>グアイ</t>
    </rPh>
    <rPh sb="32" eb="35">
      <t>ダンカイフ</t>
    </rPh>
    <rPh sb="40" eb="42">
      <t>ホウシキ</t>
    </rPh>
    <rPh sb="43" eb="44">
      <t>ト</t>
    </rPh>
    <phoneticPr fontId="1"/>
  </si>
  <si>
    <t>それに満たない分は切り捨ててしまうということでもあり、その分が非常にもったいないことになってしまう。</t>
    <rPh sb="3" eb="4">
      <t>ミ</t>
    </rPh>
    <rPh sb="7" eb="8">
      <t>ブン</t>
    </rPh>
    <rPh sb="9" eb="10">
      <t>キ</t>
    </rPh>
    <rPh sb="11" eb="12">
      <t>ス</t>
    </rPh>
    <rPh sb="29" eb="30">
      <t>ブン</t>
    </rPh>
    <rPh sb="31" eb="33">
      <t>ヒジョウ</t>
    </rPh>
    <phoneticPr fontId="1"/>
  </si>
  <si>
    <t>その一定値である”倍数”とその上限値を以下に記すことに。</t>
    <rPh sb="2" eb="5">
      <t>イッテイチ</t>
    </rPh>
    <rPh sb="9" eb="11">
      <t>バイスウ</t>
    </rPh>
    <rPh sb="15" eb="18">
      <t>ジョウゲンアタイ</t>
    </rPh>
    <rPh sb="19" eb="21">
      <t>イカ</t>
    </rPh>
    <rPh sb="22" eb="23">
      <t>シル</t>
    </rPh>
    <phoneticPr fontId="1"/>
  </si>
  <si>
    <t>◆力</t>
  </si>
  <si>
    <t>攻撃回数＝[力/8]+[早/16]+1</t>
  </si>
  <si>
    <t>通常攻撃力＝[Lv/4]+[力/4]+武器攻撃力</t>
  </si>
  <si>
    <t>エッジ二刀流攻撃力＝{[Lv/4]+[力/4]}*2+両方の武器攻撃力</t>
  </si>
  <si>
    <t>ヤン攻撃力＝(Lv+1)*2+[力/4]</t>
  </si>
  <si>
    <t>弓矢攻撃力＝[力/4]+[弓攻撃力/2]+矢攻撃力-[3+弓攻撃力/10]*(矢を利き手装備時は0、それ以外は1)</t>
  </si>
  <si>
    <t>エッジ一刀流または両手素手攻撃力＝通常攻撃力に準拠(盾装備時は攻撃力0の武器を装備した二刀流扱い)</t>
  </si>
  <si>
    <t>弓・矢単独装備時攻撃力＝武器攻撃力を1とする通常攻撃力に準拠</t>
  </si>
  <si>
    <t>見ての通り、いずれのケースでも4分の1で計算されるのでムダを省くには4の倍数で。つまり上限は96。</t>
    <phoneticPr fontId="1"/>
  </si>
  <si>
    <t>◆早</t>
  </si>
  <si>
    <t>防御回数＝[早/8]+[Lv/16]*(盾装備時は1、それ以外は0)</t>
  </si>
  <si>
    <t>魔法防御回数＝[早/32]+[(知+精)/32]</t>
  </si>
  <si>
    <t>だが、ATBである本作では重要なパラメータとなるため、なるべく99が望ましい。</t>
  </si>
  <si>
    <t>※セシルの早とATB速度についてはここでは触れないこととする。</t>
  </si>
  <si>
    <t>見ての通り、分母が小さくても8分の1で計算されるのでムダを省くには8の倍数で。つまり上限は96。</t>
    <rPh sb="6" eb="8">
      <t>ブンボ</t>
    </rPh>
    <rPh sb="9" eb="10">
      <t>チイ</t>
    </rPh>
    <phoneticPr fontId="1"/>
  </si>
  <si>
    <t>◆体</t>
  </si>
  <si>
    <t>防御力＝[体/2]+防具防御力</t>
  </si>
  <si>
    <t>打って変わって関わる値が少ない。</t>
  </si>
  <si>
    <t>見ての通り、2分の1で計算されるのでムダを省くには2の倍数で。つまり上限は98。</t>
  </si>
  <si>
    <t xml:space="preserve">とはいえ、本作ではアダマンアーマーという飛んでも防御力(+100)を誇る防具があるのならほとんど誤差となってしまうのも事実。 </t>
    <phoneticPr fontId="1"/>
  </si>
  <si>
    <t>攻撃にも防御にもかかわる重要なステータス。</t>
    <rPh sb="0" eb="2">
      <t>コウゲキ</t>
    </rPh>
    <rPh sb="4" eb="6">
      <t>ボウギョ</t>
    </rPh>
    <phoneticPr fontId="1"/>
  </si>
  <si>
    <t>◆知・精</t>
  </si>
  <si>
    <t>※併せて考える必要もあるため併せて紹介。</t>
  </si>
  <si>
    <t>魔法攻撃回数(マスクデータ)＝[※知または精/4]+1</t>
  </si>
  <si>
    <t>魔法回避＝[知/8]+[精/8]+防具の魔法回避</t>
  </si>
  <si>
    <t>※知：黒魔法・召喚・忍術、精：白魔法</t>
  </si>
  <si>
    <t xml:space="preserve">物理防御とは打って変わって重要な魔法防御のために重要な値。 </t>
    <phoneticPr fontId="1"/>
  </si>
  <si>
    <t>あくまで回数に依存する値だが、実際の魔法防御の値は防具のみで決まるためそちらを重要視する。</t>
  </si>
  <si>
    <t>しかし、それでも回数がないことには軽減しきれないのでやはり重要。このためだけに「ルーンの腕輪」の採用価値がある。</t>
    <rPh sb="8" eb="10">
      <t>カイスウ</t>
    </rPh>
    <rPh sb="17" eb="19">
      <t>ケイゲン</t>
    </rPh>
    <rPh sb="29" eb="31">
      <t>ジュウヨウ</t>
    </rPh>
    <rPh sb="44" eb="46">
      <t>ウデワ</t>
    </rPh>
    <rPh sb="48" eb="50">
      <t>サイヨウ</t>
    </rPh>
    <rPh sb="50" eb="52">
      <t>カチ</t>
    </rPh>
    <phoneticPr fontId="1"/>
  </si>
  <si>
    <t>と、話はそれたが。。。</t>
    <rPh sb="2" eb="3">
      <t>ハナシ</t>
    </rPh>
    <phoneticPr fontId="1"/>
  </si>
  <si>
    <t xml:space="preserve">白魔法使いは精神を、黒魔法など使いは知性を、それぞれ4分の1で計算されるのでムダを省くには4の倍数で。 </t>
    <phoneticPr fontId="1"/>
  </si>
  <si>
    <t>ただし、それ以外も8分の1で計算されるのでムダを省くには8の倍数となるわけだが、いずれにしても上限は96である。</t>
    <phoneticPr fontId="1"/>
  </si>
  <si>
    <t>◆一応力早体知精以外で決まるパラメも</t>
  </si>
  <si>
    <t>命中率＝Lv/4+武器の命中率</t>
  </si>
  <si>
    <t>※命中率：二刀流の場合は両手分の合計値の平均、素手の場合は武器命中率＝50</t>
  </si>
  <si>
    <t>回避率＝防具の回避率</t>
  </si>
  <si>
    <t>※回避率：頭・身体・腕で無装備の部分は回避率＝10</t>
  </si>
  <si>
    <t>魔法防御＝防具の魔法防御</t>
  </si>
  <si>
    <t>ベヒーモスやレッドドラゴンの打撃をいなすにしても体力数ポイント程度では心もとない誤差。</t>
    <rPh sb="14" eb="16">
      <t>ダゲキ</t>
    </rPh>
    <rPh sb="24" eb="26">
      <t>タイリョク</t>
    </rPh>
    <rPh sb="26" eb="27">
      <t>スウ</t>
    </rPh>
    <rPh sb="31" eb="33">
      <t>テイド</t>
    </rPh>
    <rPh sb="35" eb="36">
      <t>ココロ</t>
    </rPh>
    <rPh sb="40" eb="42">
      <t>ゴサ</t>
    </rPh>
    <phoneticPr fontId="1"/>
  </si>
  <si>
    <t>特に最も強力な攻撃手段を持つラスボスの攻撃はだいたい魔法攻撃というのも向かい風であり、そこまで重要ではない。</t>
    <rPh sb="0" eb="1">
      <t>トク</t>
    </rPh>
    <rPh sb="2" eb="3">
      <t>モット</t>
    </rPh>
    <rPh sb="4" eb="6">
      <t>キョウリョク</t>
    </rPh>
    <rPh sb="7" eb="11">
      <t>コウゲキシュダン</t>
    </rPh>
    <rPh sb="12" eb="13">
      <t>モ</t>
    </rPh>
    <phoneticPr fontId="1"/>
  </si>
  <si>
    <t>追加要素版でもやはり魔法攻撃対策のほうが優先される。</t>
    <rPh sb="0" eb="5">
      <t>ツイカヨウソバン</t>
    </rPh>
    <rPh sb="10" eb="14">
      <t>マホウコウゲキ</t>
    </rPh>
    <rPh sb="14" eb="16">
      <t>タイサク</t>
    </rPh>
    <rPh sb="20" eb="22">
      <t>ユウセン</t>
    </rPh>
    <phoneticPr fontId="1"/>
  </si>
  <si>
    <t>初版。</t>
    <phoneticPr fontId="1"/>
  </si>
  <si>
    <t>オリジナル版 -武器</t>
    <rPh sb="5" eb="6">
      <t>バン</t>
    </rPh>
    <rPh sb="8" eb="10">
      <t>ブキ</t>
    </rPh>
    <phoneticPr fontId="1"/>
  </si>
  <si>
    <t>オリジナル版 -防具</t>
    <rPh sb="5" eb="6">
      <t>バン</t>
    </rPh>
    <rPh sb="8" eb="10">
      <t>ボウグ</t>
    </rPh>
    <phoneticPr fontId="1"/>
  </si>
  <si>
    <t>リメイク版 -武器</t>
    <rPh sb="4" eb="5">
      <t>バン</t>
    </rPh>
    <rPh sb="7" eb="9">
      <t>ブキ</t>
    </rPh>
    <phoneticPr fontId="1"/>
  </si>
  <si>
    <t>リメイク版 -防具</t>
    <rPh sb="4" eb="5">
      <t>バン</t>
    </rPh>
    <rPh sb="7" eb="9">
      <t>ボウグ</t>
    </rPh>
    <phoneticPr fontId="1"/>
  </si>
  <si>
    <t>更改</t>
    <rPh sb="0" eb="2">
      <t>コウカイ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</si>
</sst>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sz val="11"/>
      <color rgb="FFFF0000"/>
      <name val="Meiryo UI"/>
      <family val="3"/>
      <charset val="128"/>
    </font>
    <font>
      <sz val="11"/>
      <color theme="0"/>
      <name val="Meiryo UI"/>
      <family val="3"/>
      <charset val="128"/>
    </font>
    <font>
      <sz val="11"/>
      <color rgb="FF002060"/>
      <name val="Meiryo UI"/>
      <family val="3"/>
      <charset val="128"/>
    </font>
    <font>
      <sz val="11"/>
      <color theme="1"/>
      <name val="游ゴシック"/>
      <family val="3"/>
      <charset val="128"/>
      <scheme val="minor"/>
    </font>
    <font>
      <sz val="6"/>
      <name val="游ゴシック"/>
      <family val="3"/>
      <charset val="128"/>
      <scheme val="minor"/>
    </font>
    <font>
      <sz val="11"/>
      <name val="Meiryo UI"/>
      <family val="3"/>
      <charset val="128"/>
    </font>
  </fonts>
  <fills count="19">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92D050"/>
        <bgColor indexed="64"/>
      </patternFill>
    </fill>
    <fill>
      <patternFill patternType="solid">
        <fgColor theme="7" tint="0.59999389629810485"/>
        <bgColor indexed="64"/>
      </patternFill>
    </fill>
    <fill>
      <patternFill patternType="solid">
        <fgColor theme="0"/>
        <bgColor indexed="64"/>
      </patternFill>
    </fill>
    <fill>
      <patternFill patternType="solid">
        <fgColor indexed="9"/>
        <bgColor indexed="64"/>
      </patternFill>
    </fill>
    <fill>
      <patternFill patternType="solid">
        <fgColor rgb="FF0070C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5"/>
        <bgColor indexed="64"/>
      </patternFill>
    </fill>
    <fill>
      <patternFill patternType="solid">
        <fgColor theme="8" tint="0.79998168889431442"/>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0" tint="-0.149998474074526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alignment vertical="center"/>
    </xf>
    <xf numFmtId="0" fontId="6" fillId="0" borderId="0">
      <alignment vertical="center"/>
    </xf>
  </cellStyleXfs>
  <cellXfs count="118">
    <xf numFmtId="0" fontId="0" fillId="0" borderId="0" xfId="0">
      <alignment vertical="center"/>
    </xf>
    <xf numFmtId="0" fontId="2" fillId="0" borderId="0" xfId="0" applyFont="1">
      <alignment vertical="center"/>
    </xf>
    <xf numFmtId="0" fontId="3" fillId="2" borderId="1" xfId="0" applyFont="1" applyFill="1" applyBorder="1">
      <alignment vertical="center"/>
    </xf>
    <xf numFmtId="0" fontId="2" fillId="3" borderId="1" xfId="0" applyFont="1" applyFill="1" applyBorder="1">
      <alignment vertical="center"/>
    </xf>
    <xf numFmtId="0" fontId="2" fillId="5" borderId="1" xfId="0" applyFont="1" applyFill="1" applyBorder="1">
      <alignment vertical="center"/>
    </xf>
    <xf numFmtId="0" fontId="4" fillId="4" borderId="2" xfId="0" applyFont="1" applyFill="1" applyBorder="1" applyAlignment="1">
      <alignment vertical="center"/>
    </xf>
    <xf numFmtId="0" fontId="4" fillId="4" borderId="4" xfId="0" applyFont="1" applyFill="1" applyBorder="1" applyAlignment="1">
      <alignment vertical="center"/>
    </xf>
    <xf numFmtId="0" fontId="4" fillId="4" borderId="3" xfId="0" applyFont="1" applyFill="1" applyBorder="1" applyAlignment="1">
      <alignment vertical="center"/>
    </xf>
    <xf numFmtId="0" fontId="5" fillId="6" borderId="1" xfId="0" applyFont="1" applyFill="1" applyBorder="1">
      <alignment vertical="center"/>
    </xf>
    <xf numFmtId="0" fontId="2" fillId="0" borderId="0" xfId="0" applyFont="1" applyAlignment="1">
      <alignment horizontal="right" vertical="center"/>
    </xf>
    <xf numFmtId="0" fontId="2" fillId="0" borderId="0" xfId="0" applyFont="1" applyAlignment="1">
      <alignment vertical="center"/>
    </xf>
    <xf numFmtId="0" fontId="2" fillId="8" borderId="0" xfId="0" applyFont="1" applyFill="1">
      <alignment vertical="center"/>
    </xf>
    <xf numFmtId="0" fontId="2" fillId="8" borderId="0" xfId="0" applyFont="1" applyFill="1" applyBorder="1">
      <alignment vertical="center"/>
    </xf>
    <xf numFmtId="0" fontId="2" fillId="8" borderId="5" xfId="0" applyFont="1" applyFill="1" applyBorder="1">
      <alignment vertical="center"/>
    </xf>
    <xf numFmtId="0" fontId="2" fillId="7" borderId="1" xfId="0" applyFont="1" applyFill="1" applyBorder="1" applyProtection="1">
      <alignment vertical="center"/>
      <protection locked="0"/>
    </xf>
    <xf numFmtId="0" fontId="2" fillId="7" borderId="2" xfId="0" applyFont="1" applyFill="1" applyBorder="1" applyAlignment="1" applyProtection="1">
      <alignment vertical="center"/>
      <protection locked="0"/>
    </xf>
    <xf numFmtId="0" fontId="2" fillId="7" borderId="4" xfId="0" applyFont="1" applyFill="1" applyBorder="1" applyAlignment="1" applyProtection="1">
      <alignment vertical="center"/>
      <protection locked="0"/>
    </xf>
    <xf numFmtId="0" fontId="4" fillId="4" borderId="2" xfId="0" applyFont="1" applyFill="1" applyBorder="1" applyAlignment="1">
      <alignment vertical="center"/>
    </xf>
    <xf numFmtId="0" fontId="4" fillId="4" borderId="4" xfId="0" applyFont="1" applyFill="1" applyBorder="1" applyAlignment="1">
      <alignment vertical="center"/>
    </xf>
    <xf numFmtId="0" fontId="4" fillId="4" borderId="3" xfId="0" applyFont="1" applyFill="1" applyBorder="1" applyAlignment="1">
      <alignment vertical="center"/>
    </xf>
    <xf numFmtId="0" fontId="3" fillId="2" borderId="2" xfId="0" applyFont="1" applyFill="1" applyBorder="1" applyAlignment="1">
      <alignment vertical="center"/>
    </xf>
    <xf numFmtId="0" fontId="3" fillId="2" borderId="4" xfId="0" applyFont="1" applyFill="1" applyBorder="1" applyAlignment="1">
      <alignment vertical="center"/>
    </xf>
    <xf numFmtId="0" fontId="3" fillId="2" borderId="3" xfId="0" applyFont="1" applyFill="1" applyBorder="1" applyAlignment="1">
      <alignment vertical="center"/>
    </xf>
    <xf numFmtId="0" fontId="5" fillId="6" borderId="2" xfId="0" applyFont="1" applyFill="1" applyBorder="1" applyAlignment="1">
      <alignment vertical="center"/>
    </xf>
    <xf numFmtId="0" fontId="5" fillId="6" borderId="4" xfId="0" applyFont="1" applyFill="1" applyBorder="1" applyAlignment="1">
      <alignment vertical="center"/>
    </xf>
    <xf numFmtId="0" fontId="5" fillId="6" borderId="3" xfId="0" applyFont="1" applyFill="1" applyBorder="1" applyAlignment="1">
      <alignment vertical="center"/>
    </xf>
    <xf numFmtId="0" fontId="2" fillId="7" borderId="3" xfId="0" applyFont="1" applyFill="1" applyBorder="1" applyAlignment="1" applyProtection="1">
      <alignment vertical="center"/>
      <protection locked="0"/>
    </xf>
    <xf numFmtId="0" fontId="2" fillId="9" borderId="0" xfId="1" applyFont="1" applyFill="1">
      <alignment vertical="center"/>
    </xf>
    <xf numFmtId="0" fontId="2" fillId="0" borderId="0" xfId="1" applyFont="1">
      <alignment vertical="center"/>
    </xf>
    <xf numFmtId="0" fontId="2" fillId="3" borderId="14" xfId="1" applyFont="1" applyFill="1" applyBorder="1">
      <alignment vertical="center"/>
    </xf>
    <xf numFmtId="0" fontId="2" fillId="3" borderId="0" xfId="1" applyFont="1" applyFill="1">
      <alignment vertical="center"/>
    </xf>
    <xf numFmtId="0" fontId="2" fillId="3" borderId="15" xfId="1" applyFont="1" applyFill="1" applyBorder="1">
      <alignment vertical="center"/>
    </xf>
    <xf numFmtId="0" fontId="2" fillId="3" borderId="7" xfId="1" applyFont="1" applyFill="1" applyBorder="1">
      <alignment vertical="center"/>
    </xf>
    <xf numFmtId="0" fontId="2" fillId="3" borderId="8" xfId="1" applyFont="1" applyFill="1" applyBorder="1">
      <alignment vertical="center"/>
    </xf>
    <xf numFmtId="0" fontId="2" fillId="3" borderId="9" xfId="1" applyFont="1" applyFill="1" applyBorder="1">
      <alignment vertical="center"/>
    </xf>
    <xf numFmtId="0" fontId="8" fillId="3" borderId="2" xfId="1" applyFont="1" applyFill="1" applyBorder="1">
      <alignment vertical="center"/>
    </xf>
    <xf numFmtId="0" fontId="8" fillId="3" borderId="4" xfId="1" applyFont="1" applyFill="1" applyBorder="1">
      <alignment vertical="center"/>
    </xf>
    <xf numFmtId="0" fontId="8" fillId="3" borderId="3" xfId="1" applyFont="1" applyFill="1" applyBorder="1">
      <alignment vertical="center"/>
    </xf>
    <xf numFmtId="0" fontId="8" fillId="13" borderId="2" xfId="1" applyFont="1" applyFill="1" applyBorder="1">
      <alignment vertical="center"/>
    </xf>
    <xf numFmtId="0" fontId="8" fillId="13" borderId="5" xfId="1" applyFont="1" applyFill="1" applyBorder="1">
      <alignment vertical="center"/>
    </xf>
    <xf numFmtId="0" fontId="8" fillId="13" borderId="6" xfId="1" applyFont="1" applyFill="1" applyBorder="1">
      <alignment vertical="center"/>
    </xf>
    <xf numFmtId="0" fontId="8" fillId="13" borderId="4" xfId="1" applyFont="1" applyFill="1" applyBorder="1">
      <alignment vertical="center"/>
    </xf>
    <xf numFmtId="0" fontId="8" fillId="13" borderId="3" xfId="1" applyFont="1" applyFill="1" applyBorder="1">
      <alignment vertical="center"/>
    </xf>
    <xf numFmtId="0" fontId="8" fillId="3" borderId="14" xfId="1" applyFont="1" applyFill="1" applyBorder="1">
      <alignment vertical="center"/>
    </xf>
    <xf numFmtId="0" fontId="8" fillId="3" borderId="0" xfId="1" applyFont="1" applyFill="1">
      <alignment vertical="center"/>
    </xf>
    <xf numFmtId="0" fontId="8" fillId="3" borderId="15" xfId="1" applyFont="1" applyFill="1" applyBorder="1">
      <alignment vertical="center"/>
    </xf>
    <xf numFmtId="0" fontId="8" fillId="3" borderId="7" xfId="1" applyFont="1" applyFill="1" applyBorder="1">
      <alignment vertical="center"/>
    </xf>
    <xf numFmtId="0" fontId="8" fillId="3" borderId="8" xfId="1" applyFont="1" applyFill="1" applyBorder="1">
      <alignment vertical="center"/>
    </xf>
    <xf numFmtId="0" fontId="8" fillId="3" borderId="9" xfId="1" applyFont="1" applyFill="1" applyBorder="1">
      <alignment vertical="center"/>
    </xf>
    <xf numFmtId="0" fontId="8" fillId="13" borderId="14" xfId="1" applyFont="1" applyFill="1" applyBorder="1">
      <alignment vertical="center"/>
    </xf>
    <xf numFmtId="0" fontId="8" fillId="3" borderId="11" xfId="1" applyFont="1" applyFill="1" applyBorder="1">
      <alignment vertical="center"/>
    </xf>
    <xf numFmtId="0" fontId="8" fillId="3" borderId="12" xfId="1" applyFont="1" applyFill="1" applyBorder="1">
      <alignment vertical="center"/>
    </xf>
    <xf numFmtId="0" fontId="8" fillId="3" borderId="13" xfId="1" applyFont="1" applyFill="1" applyBorder="1">
      <alignment vertical="center"/>
    </xf>
    <xf numFmtId="0" fontId="8" fillId="7" borderId="14" xfId="1" applyFont="1" applyFill="1" applyBorder="1">
      <alignment vertical="center"/>
    </xf>
    <xf numFmtId="0" fontId="8" fillId="7" borderId="0" xfId="1" applyFont="1" applyFill="1">
      <alignment vertical="center"/>
    </xf>
    <xf numFmtId="0" fontId="8" fillId="7" borderId="15" xfId="1" applyFont="1" applyFill="1" applyBorder="1">
      <alignment vertical="center"/>
    </xf>
    <xf numFmtId="0" fontId="8" fillId="13" borderId="7" xfId="1" applyFont="1" applyFill="1" applyBorder="1">
      <alignment vertical="center"/>
    </xf>
    <xf numFmtId="0" fontId="8" fillId="13" borderId="1" xfId="1" applyFont="1" applyFill="1" applyBorder="1">
      <alignment vertical="center"/>
    </xf>
    <xf numFmtId="0" fontId="8" fillId="13" borderId="10" xfId="1" applyFont="1" applyFill="1" applyBorder="1">
      <alignment vertical="center"/>
    </xf>
    <xf numFmtId="0" fontId="8" fillId="13" borderId="2" xfId="0" applyFont="1" applyFill="1" applyBorder="1" applyAlignment="1">
      <alignment vertical="center"/>
    </xf>
    <xf numFmtId="0" fontId="8" fillId="13" borderId="4" xfId="0" applyFont="1" applyFill="1" applyBorder="1" applyAlignment="1">
      <alignment vertical="center"/>
    </xf>
    <xf numFmtId="0" fontId="8" fillId="13" borderId="3" xfId="0" applyFont="1" applyFill="1" applyBorder="1">
      <alignment vertical="center"/>
    </xf>
    <xf numFmtId="0" fontId="8" fillId="13" borderId="2" xfId="0" applyFont="1" applyFill="1" applyBorder="1">
      <alignment vertical="center"/>
    </xf>
    <xf numFmtId="0" fontId="8" fillId="13" borderId="4" xfId="0" applyFont="1" applyFill="1" applyBorder="1">
      <alignment vertical="center"/>
    </xf>
    <xf numFmtId="0" fontId="8" fillId="13" borderId="2" xfId="0" applyFont="1" applyFill="1" applyBorder="1" applyAlignment="1">
      <alignment horizontal="right" vertical="center"/>
    </xf>
    <xf numFmtId="0" fontId="8" fillId="13" borderId="1" xfId="0" applyFont="1" applyFill="1" applyBorder="1">
      <alignment vertical="center"/>
    </xf>
    <xf numFmtId="0" fontId="8" fillId="13" borderId="1" xfId="0" applyFont="1" applyFill="1" applyBorder="1" applyAlignment="1">
      <alignment vertical="center" wrapText="1"/>
    </xf>
    <xf numFmtId="0" fontId="8" fillId="13" borderId="1" xfId="0" applyFont="1" applyFill="1" applyBorder="1" applyAlignment="1">
      <alignment horizontal="right" vertical="center"/>
    </xf>
    <xf numFmtId="0" fontId="2" fillId="8" borderId="1" xfId="0" applyFont="1" applyFill="1" applyBorder="1">
      <alignment vertical="center"/>
    </xf>
    <xf numFmtId="0" fontId="8" fillId="8" borderId="0" xfId="0" applyFont="1" applyFill="1">
      <alignment vertical="center"/>
    </xf>
    <xf numFmtId="0" fontId="2" fillId="14" borderId="1" xfId="0" applyFont="1" applyFill="1" applyBorder="1">
      <alignment vertical="center"/>
    </xf>
    <xf numFmtId="0" fontId="8" fillId="16" borderId="1" xfId="0" applyFont="1" applyFill="1" applyBorder="1">
      <alignment vertical="center"/>
    </xf>
    <xf numFmtId="0" fontId="8" fillId="17" borderId="1" xfId="0" applyFont="1" applyFill="1" applyBorder="1">
      <alignment vertical="center"/>
    </xf>
    <xf numFmtId="0" fontId="8" fillId="12" borderId="1" xfId="0" applyFont="1" applyFill="1" applyBorder="1">
      <alignment vertical="center"/>
    </xf>
    <xf numFmtId="0" fontId="4" fillId="10" borderId="16" xfId="0" applyFont="1" applyFill="1" applyBorder="1">
      <alignment vertical="center"/>
    </xf>
    <xf numFmtId="0" fontId="4" fillId="10" borderId="17" xfId="0" applyFont="1" applyFill="1" applyBorder="1">
      <alignment vertical="center"/>
    </xf>
    <xf numFmtId="0" fontId="4" fillId="10" borderId="18" xfId="0" applyFont="1" applyFill="1" applyBorder="1">
      <alignment vertical="center"/>
    </xf>
    <xf numFmtId="0" fontId="4" fillId="10" borderId="19" xfId="0" applyFont="1" applyFill="1" applyBorder="1">
      <alignment vertical="center"/>
    </xf>
    <xf numFmtId="0" fontId="2" fillId="14" borderId="20" xfId="0" applyFont="1" applyFill="1" applyBorder="1">
      <alignment vertical="center"/>
    </xf>
    <xf numFmtId="0" fontId="4" fillId="10" borderId="21" xfId="0" applyFont="1" applyFill="1" applyBorder="1">
      <alignment vertical="center"/>
    </xf>
    <xf numFmtId="0" fontId="2" fillId="14" borderId="22" xfId="0" applyFont="1" applyFill="1" applyBorder="1">
      <alignment vertical="center"/>
    </xf>
    <xf numFmtId="0" fontId="2" fillId="14" borderId="23" xfId="0" applyFont="1" applyFill="1" applyBorder="1">
      <alignment vertical="center"/>
    </xf>
    <xf numFmtId="0" fontId="8" fillId="15" borderId="16" xfId="0" applyFont="1" applyFill="1" applyBorder="1">
      <alignment vertical="center"/>
    </xf>
    <xf numFmtId="0" fontId="8" fillId="15" borderId="17" xfId="0" applyFont="1" applyFill="1" applyBorder="1">
      <alignment vertical="center"/>
    </xf>
    <xf numFmtId="0" fontId="8" fillId="15" borderId="18" xfId="0" applyFont="1" applyFill="1" applyBorder="1">
      <alignment vertical="center"/>
    </xf>
    <xf numFmtId="0" fontId="8" fillId="15" borderId="19" xfId="0" applyFont="1" applyFill="1" applyBorder="1">
      <alignment vertical="center"/>
    </xf>
    <xf numFmtId="0" fontId="8" fillId="16" borderId="20" xfId="0" applyFont="1" applyFill="1" applyBorder="1">
      <alignment vertical="center"/>
    </xf>
    <xf numFmtId="0" fontId="8" fillId="15" borderId="21" xfId="0" applyFont="1" applyFill="1" applyBorder="1">
      <alignment vertical="center"/>
    </xf>
    <xf numFmtId="0" fontId="8" fillId="16" borderId="22" xfId="0" applyFont="1" applyFill="1" applyBorder="1">
      <alignment vertical="center"/>
    </xf>
    <xf numFmtId="0" fontId="8" fillId="16" borderId="23" xfId="0" applyFont="1" applyFill="1" applyBorder="1">
      <alignment vertical="center"/>
    </xf>
    <xf numFmtId="0" fontId="8" fillId="3" borderId="16" xfId="0" applyFont="1" applyFill="1" applyBorder="1">
      <alignment vertical="center"/>
    </xf>
    <xf numFmtId="0" fontId="8" fillId="3" borderId="17" xfId="0" applyFont="1" applyFill="1" applyBorder="1">
      <alignment vertical="center"/>
    </xf>
    <xf numFmtId="0" fontId="8" fillId="3" borderId="18" xfId="0" applyFont="1" applyFill="1" applyBorder="1">
      <alignment vertical="center"/>
    </xf>
    <xf numFmtId="0" fontId="8" fillId="3" borderId="19" xfId="0" applyFont="1" applyFill="1" applyBorder="1">
      <alignment vertical="center"/>
    </xf>
    <xf numFmtId="0" fontId="8" fillId="17" borderId="20" xfId="0" applyFont="1" applyFill="1" applyBorder="1">
      <alignment vertical="center"/>
    </xf>
    <xf numFmtId="0" fontId="8" fillId="3" borderId="21" xfId="0" applyFont="1" applyFill="1" applyBorder="1">
      <alignment vertical="center"/>
    </xf>
    <xf numFmtId="0" fontId="8" fillId="17" borderId="22" xfId="0" applyFont="1" applyFill="1" applyBorder="1">
      <alignment vertical="center"/>
    </xf>
    <xf numFmtId="0" fontId="8" fillId="17" borderId="23" xfId="0" applyFont="1" applyFill="1" applyBorder="1">
      <alignment vertical="center"/>
    </xf>
    <xf numFmtId="0" fontId="8" fillId="11" borderId="16" xfId="0" applyFont="1" applyFill="1" applyBorder="1">
      <alignment vertical="center"/>
    </xf>
    <xf numFmtId="0" fontId="8" fillId="11" borderId="19" xfId="0" applyFont="1" applyFill="1" applyBorder="1">
      <alignment vertical="center"/>
    </xf>
    <xf numFmtId="0" fontId="8" fillId="12" borderId="20" xfId="0" applyFont="1" applyFill="1" applyBorder="1">
      <alignment vertical="center"/>
    </xf>
    <xf numFmtId="0" fontId="8" fillId="11" borderId="21" xfId="0" applyFont="1" applyFill="1" applyBorder="1">
      <alignment vertical="center"/>
    </xf>
    <xf numFmtId="0" fontId="8" fillId="12" borderId="22" xfId="0" applyFont="1" applyFill="1" applyBorder="1">
      <alignment vertical="center"/>
    </xf>
    <xf numFmtId="0" fontId="8" fillId="12" borderId="23" xfId="0" applyFont="1" applyFill="1" applyBorder="1">
      <alignment vertical="center"/>
    </xf>
    <xf numFmtId="0" fontId="8" fillId="11" borderId="17" xfId="0" applyFont="1" applyFill="1" applyBorder="1">
      <alignment vertical="center"/>
    </xf>
    <xf numFmtId="0" fontId="8" fillId="11" borderId="18" xfId="0" applyFont="1" applyFill="1" applyBorder="1">
      <alignment vertical="center"/>
    </xf>
    <xf numFmtId="0" fontId="2" fillId="8" borderId="0" xfId="0" applyFont="1" applyFill="1" applyAlignment="1">
      <alignment horizontal="right" vertical="center"/>
    </xf>
    <xf numFmtId="0" fontId="2" fillId="8" borderId="20" xfId="0" applyFont="1" applyFill="1" applyBorder="1">
      <alignment vertical="center"/>
    </xf>
    <xf numFmtId="0" fontId="2" fillId="8" borderId="22" xfId="0" applyFont="1" applyFill="1" applyBorder="1">
      <alignment vertical="center"/>
    </xf>
    <xf numFmtId="0" fontId="2" fillId="8" borderId="23" xfId="0" applyFont="1" applyFill="1" applyBorder="1">
      <alignment vertical="center"/>
    </xf>
    <xf numFmtId="0" fontId="2" fillId="8" borderId="0" xfId="0" applyFont="1" applyFill="1" applyAlignment="1">
      <alignment vertical="center"/>
    </xf>
    <xf numFmtId="0" fontId="2" fillId="18" borderId="16" xfId="0" applyFont="1" applyFill="1" applyBorder="1">
      <alignment vertical="center"/>
    </xf>
    <xf numFmtId="0" fontId="2" fillId="18" borderId="19" xfId="0" applyFont="1" applyFill="1" applyBorder="1">
      <alignment vertical="center"/>
    </xf>
    <xf numFmtId="0" fontId="2" fillId="18" borderId="21" xfId="0" applyFont="1" applyFill="1" applyBorder="1">
      <alignment vertical="center"/>
    </xf>
    <xf numFmtId="0" fontId="2" fillId="18" borderId="17" xfId="0" applyFont="1" applyFill="1" applyBorder="1">
      <alignment vertical="center"/>
    </xf>
    <xf numFmtId="0" fontId="2" fillId="18" borderId="18" xfId="0" applyFont="1" applyFill="1" applyBorder="1">
      <alignment vertical="center"/>
    </xf>
    <xf numFmtId="0" fontId="2" fillId="18" borderId="19" xfId="0" applyFont="1" applyFill="1" applyBorder="1" applyAlignment="1">
      <alignment horizontal="right" vertical="center"/>
    </xf>
    <xf numFmtId="0" fontId="2" fillId="18" borderId="21" xfId="0" applyFont="1" applyFill="1" applyBorder="1" applyAlignment="1">
      <alignment horizontal="right" vertical="center"/>
    </xf>
  </cellXfs>
  <cellStyles count="2">
    <cellStyle name="標準" xfId="0" builtinId="0"/>
    <cellStyle name="標準 2" xfId="1" xr:uid="{63008D25-6CFE-4FC4-B21F-524DFB294FCD}"/>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C6B2D-E005-465E-9892-98C12E8E3D1F}">
  <dimension ref="A1:K99"/>
  <sheetViews>
    <sheetView tabSelected="1" workbookViewId="0">
      <selection activeCell="G1" sqref="G1"/>
    </sheetView>
  </sheetViews>
  <sheetFormatPr defaultColWidth="9" defaultRowHeight="15.75" x14ac:dyDescent="0.4"/>
  <cols>
    <col min="1" max="1" width="2.25" style="28" customWidth="1"/>
    <col min="2" max="2" width="15.875" style="28" customWidth="1"/>
    <col min="3" max="3" width="14.875" style="28" customWidth="1"/>
    <col min="4" max="10" width="9" style="28"/>
    <col min="11" max="11" width="9" style="28" customWidth="1"/>
    <col min="12" max="16384" width="9" style="28"/>
  </cols>
  <sheetData>
    <row r="1" spans="1:11" x14ac:dyDescent="0.4">
      <c r="A1" s="38" t="s">
        <v>103</v>
      </c>
      <c r="B1" s="41"/>
      <c r="C1" s="41"/>
      <c r="D1" s="41"/>
      <c r="E1" s="41"/>
      <c r="F1" s="41"/>
      <c r="G1" s="41" t="str">
        <f>INDEX($B$94:$B$98,2,)</f>
        <v>Ver.1.0</v>
      </c>
      <c r="H1" s="41"/>
      <c r="I1" s="41"/>
      <c r="J1" s="42"/>
      <c r="K1" s="27"/>
    </row>
    <row r="2" spans="1:11" x14ac:dyDescent="0.4">
      <c r="A2" s="27"/>
      <c r="B2" s="27"/>
      <c r="C2" s="27"/>
      <c r="D2" s="27"/>
      <c r="E2" s="27"/>
      <c r="F2" s="27"/>
      <c r="G2" s="27"/>
      <c r="H2" s="27"/>
      <c r="I2" s="27"/>
      <c r="J2" s="27"/>
      <c r="K2" s="27"/>
    </row>
    <row r="3" spans="1:11" x14ac:dyDescent="0.4">
      <c r="A3" s="38" t="s">
        <v>197</v>
      </c>
      <c r="B3" s="38"/>
      <c r="C3" s="41"/>
      <c r="D3" s="41"/>
      <c r="E3" s="41"/>
      <c r="F3" s="41"/>
      <c r="G3" s="41"/>
      <c r="H3" s="41"/>
      <c r="I3" s="41"/>
      <c r="J3" s="42"/>
      <c r="K3" s="27"/>
    </row>
    <row r="4" spans="1:11" x14ac:dyDescent="0.4">
      <c r="A4" s="39"/>
      <c r="B4" s="40" t="s">
        <v>198</v>
      </c>
      <c r="C4" s="46" t="s">
        <v>199</v>
      </c>
      <c r="D4" s="47"/>
      <c r="E4" s="47"/>
      <c r="F4" s="47"/>
      <c r="G4" s="47"/>
      <c r="H4" s="47"/>
      <c r="I4" s="47"/>
      <c r="J4" s="48"/>
      <c r="K4" s="27"/>
    </row>
    <row r="5" spans="1:11" x14ac:dyDescent="0.4">
      <c r="A5" s="39"/>
      <c r="B5" s="40" t="s">
        <v>207</v>
      </c>
      <c r="C5" s="35" t="s">
        <v>208</v>
      </c>
      <c r="D5" s="47"/>
      <c r="E5" s="47"/>
      <c r="F5" s="47"/>
      <c r="G5" s="47"/>
      <c r="H5" s="47"/>
      <c r="I5" s="47"/>
      <c r="J5" s="48"/>
      <c r="K5" s="27"/>
    </row>
    <row r="6" spans="1:11" x14ac:dyDescent="0.4">
      <c r="A6" s="39"/>
      <c r="B6" s="57" t="s">
        <v>209</v>
      </c>
      <c r="C6" s="35" t="s">
        <v>210</v>
      </c>
      <c r="D6" s="36"/>
      <c r="E6" s="36"/>
      <c r="F6" s="36"/>
      <c r="G6" s="36"/>
      <c r="H6" s="36"/>
      <c r="I6" s="36"/>
      <c r="J6" s="37"/>
      <c r="K6" s="27"/>
    </row>
    <row r="7" spans="1:11" x14ac:dyDescent="0.4">
      <c r="A7" s="40"/>
      <c r="B7" s="57" t="s">
        <v>211</v>
      </c>
      <c r="C7" s="35" t="s">
        <v>212</v>
      </c>
      <c r="D7" s="36"/>
      <c r="E7" s="36"/>
      <c r="F7" s="36"/>
      <c r="G7" s="36"/>
      <c r="H7" s="36"/>
      <c r="I7" s="36"/>
      <c r="J7" s="37"/>
      <c r="K7" s="27"/>
    </row>
    <row r="8" spans="1:11" x14ac:dyDescent="0.4">
      <c r="A8" s="27"/>
      <c r="B8" s="27"/>
      <c r="C8" s="27"/>
      <c r="D8" s="27"/>
      <c r="E8" s="27"/>
      <c r="F8" s="27"/>
      <c r="G8" s="27"/>
      <c r="H8" s="27"/>
      <c r="I8" s="27"/>
      <c r="J8" s="27"/>
      <c r="K8" s="27"/>
    </row>
    <row r="9" spans="1:11" x14ac:dyDescent="0.4">
      <c r="A9" s="38" t="s">
        <v>200</v>
      </c>
      <c r="B9" s="41"/>
      <c r="C9" s="41"/>
      <c r="D9" s="41"/>
      <c r="E9" s="41"/>
      <c r="F9" s="41"/>
      <c r="G9" s="41"/>
      <c r="H9" s="41"/>
      <c r="I9" s="41"/>
      <c r="J9" s="42"/>
      <c r="K9" s="27"/>
    </row>
    <row r="10" spans="1:11" ht="13.5" customHeight="1" x14ac:dyDescent="0.4">
      <c r="A10" s="58"/>
      <c r="B10" s="50" t="s">
        <v>213</v>
      </c>
      <c r="C10" s="51"/>
      <c r="D10" s="51"/>
      <c r="E10" s="51"/>
      <c r="F10" s="51"/>
      <c r="G10" s="51"/>
      <c r="H10" s="51"/>
      <c r="I10" s="51"/>
      <c r="J10" s="52"/>
      <c r="K10" s="27"/>
    </row>
    <row r="11" spans="1:11" ht="13.5" customHeight="1" x14ac:dyDescent="0.4">
      <c r="A11" s="39"/>
      <c r="B11" s="43"/>
      <c r="C11" s="44"/>
      <c r="D11" s="44"/>
      <c r="E11" s="44"/>
      <c r="F11" s="44"/>
      <c r="G11" s="44"/>
      <c r="H11" s="44"/>
      <c r="I11" s="44"/>
      <c r="J11" s="45"/>
      <c r="K11" s="27"/>
    </row>
    <row r="12" spans="1:11" ht="13.5" customHeight="1" x14ac:dyDescent="0.4">
      <c r="A12" s="39"/>
      <c r="B12" s="43"/>
      <c r="C12" s="44"/>
      <c r="D12" s="44"/>
      <c r="E12" s="44"/>
      <c r="F12" s="44"/>
      <c r="G12" s="44"/>
      <c r="H12" s="44"/>
      <c r="I12" s="44"/>
      <c r="J12" s="45"/>
      <c r="K12" s="27"/>
    </row>
    <row r="13" spans="1:11" ht="13.5" customHeight="1" x14ac:dyDescent="0.4">
      <c r="A13" s="40"/>
      <c r="B13" s="46"/>
      <c r="C13" s="47"/>
      <c r="D13" s="47"/>
      <c r="E13" s="47"/>
      <c r="F13" s="47"/>
      <c r="G13" s="47"/>
      <c r="H13" s="47"/>
      <c r="I13" s="47"/>
      <c r="J13" s="48"/>
      <c r="K13" s="27"/>
    </row>
    <row r="14" spans="1:11" ht="13.5" customHeight="1" x14ac:dyDescent="0.4">
      <c r="A14" s="27"/>
      <c r="B14" s="27"/>
      <c r="C14" s="27"/>
      <c r="D14" s="27"/>
      <c r="E14" s="27"/>
      <c r="F14" s="27"/>
      <c r="G14" s="27"/>
      <c r="H14" s="27"/>
      <c r="I14" s="27"/>
      <c r="J14" s="27"/>
      <c r="K14" s="27"/>
    </row>
    <row r="15" spans="1:11" x14ac:dyDescent="0.4">
      <c r="A15" s="38" t="s">
        <v>201</v>
      </c>
      <c r="B15" s="41"/>
      <c r="C15" s="41"/>
      <c r="D15" s="41"/>
      <c r="E15" s="41"/>
      <c r="F15" s="41"/>
      <c r="G15" s="41"/>
      <c r="H15" s="41"/>
      <c r="I15" s="41"/>
      <c r="J15" s="42"/>
      <c r="K15" s="27"/>
    </row>
    <row r="16" spans="1:11" x14ac:dyDescent="0.4">
      <c r="A16" s="49"/>
      <c r="B16" s="50" t="s">
        <v>202</v>
      </c>
      <c r="C16" s="51"/>
      <c r="D16" s="51"/>
      <c r="E16" s="51"/>
      <c r="F16" s="51"/>
      <c r="G16" s="51"/>
      <c r="H16" s="51"/>
      <c r="I16" s="51"/>
      <c r="J16" s="52"/>
      <c r="K16" s="27"/>
    </row>
    <row r="17" spans="1:11" x14ac:dyDescent="0.4">
      <c r="A17" s="49"/>
      <c r="B17" s="53" t="s">
        <v>203</v>
      </c>
      <c r="C17" s="54"/>
      <c r="D17" s="54"/>
      <c r="E17" s="54"/>
      <c r="F17" s="54"/>
      <c r="G17" s="54"/>
      <c r="H17" s="54"/>
      <c r="I17" s="54"/>
      <c r="J17" s="55"/>
      <c r="K17" s="27"/>
    </row>
    <row r="18" spans="1:11" x14ac:dyDescent="0.4">
      <c r="A18" s="49"/>
      <c r="B18" s="43" t="s">
        <v>225</v>
      </c>
      <c r="C18" s="44"/>
      <c r="D18" s="44"/>
      <c r="E18" s="44"/>
      <c r="F18" s="44"/>
      <c r="G18" s="44"/>
      <c r="H18" s="44"/>
      <c r="I18" s="44"/>
      <c r="J18" s="45"/>
      <c r="K18" s="27"/>
    </row>
    <row r="19" spans="1:11" x14ac:dyDescent="0.4">
      <c r="A19" s="49"/>
      <c r="B19" s="43" t="s">
        <v>226</v>
      </c>
      <c r="C19" s="44"/>
      <c r="D19" s="44"/>
      <c r="E19" s="44"/>
      <c r="F19" s="44"/>
      <c r="G19" s="44"/>
      <c r="H19" s="44"/>
      <c r="I19" s="44"/>
      <c r="J19" s="45"/>
      <c r="K19" s="27"/>
    </row>
    <row r="20" spans="1:11" x14ac:dyDescent="0.4">
      <c r="A20" s="49"/>
      <c r="B20" s="43" t="s">
        <v>227</v>
      </c>
      <c r="C20" s="44"/>
      <c r="D20" s="44"/>
      <c r="E20" s="44"/>
      <c r="F20" s="44"/>
      <c r="G20" s="44"/>
      <c r="H20" s="44"/>
      <c r="I20" s="44"/>
      <c r="J20" s="45"/>
      <c r="K20" s="27"/>
    </row>
    <row r="21" spans="1:11" x14ac:dyDescent="0.4">
      <c r="A21" s="56"/>
      <c r="B21" s="46"/>
      <c r="C21" s="47"/>
      <c r="D21" s="47"/>
      <c r="E21" s="47"/>
      <c r="F21" s="47"/>
      <c r="G21" s="47"/>
      <c r="H21" s="47"/>
      <c r="I21" s="47"/>
      <c r="J21" s="48"/>
      <c r="K21" s="27"/>
    </row>
    <row r="22" spans="1:11" x14ac:dyDescent="0.4">
      <c r="A22" s="27"/>
      <c r="B22" s="27"/>
      <c r="C22" s="27"/>
      <c r="D22" s="27"/>
      <c r="E22" s="27"/>
      <c r="F22" s="27"/>
      <c r="G22" s="27"/>
      <c r="H22" s="27"/>
      <c r="I22" s="27"/>
      <c r="J22" s="27"/>
      <c r="K22" s="27"/>
    </row>
    <row r="23" spans="1:11" x14ac:dyDescent="0.4">
      <c r="A23" s="38" t="s">
        <v>214</v>
      </c>
      <c r="B23" s="41"/>
      <c r="C23" s="41"/>
      <c r="D23" s="41"/>
      <c r="E23" s="41"/>
      <c r="F23" s="41"/>
      <c r="G23" s="41"/>
      <c r="H23" s="41"/>
      <c r="I23" s="41"/>
      <c r="J23" s="42"/>
      <c r="K23" s="27"/>
    </row>
    <row r="24" spans="1:11" x14ac:dyDescent="0.4">
      <c r="A24" s="39"/>
      <c r="B24" s="43" t="s">
        <v>215</v>
      </c>
      <c r="C24" s="44"/>
      <c r="D24" s="44"/>
      <c r="E24" s="44"/>
      <c r="F24" s="44"/>
      <c r="G24" s="44"/>
      <c r="H24" s="44"/>
      <c r="I24" s="44"/>
      <c r="J24" s="45"/>
      <c r="K24" s="27"/>
    </row>
    <row r="25" spans="1:11" x14ac:dyDescent="0.4">
      <c r="A25" s="39"/>
      <c r="B25" s="43" t="s">
        <v>216</v>
      </c>
      <c r="C25" s="44"/>
      <c r="D25" s="44"/>
      <c r="E25" s="44"/>
      <c r="F25" s="44"/>
      <c r="G25" s="44"/>
      <c r="H25" s="44"/>
      <c r="I25" s="44"/>
      <c r="J25" s="45"/>
      <c r="K25" s="27"/>
    </row>
    <row r="26" spans="1:11" x14ac:dyDescent="0.4">
      <c r="A26" s="39"/>
      <c r="B26" s="43" t="s">
        <v>217</v>
      </c>
      <c r="C26" s="44"/>
      <c r="D26" s="44"/>
      <c r="E26" s="44"/>
      <c r="F26" s="44"/>
      <c r="G26" s="44"/>
      <c r="H26" s="44"/>
      <c r="I26" s="44"/>
      <c r="J26" s="45"/>
      <c r="K26" s="27"/>
    </row>
    <row r="27" spans="1:11" x14ac:dyDescent="0.4">
      <c r="A27" s="39"/>
      <c r="B27" s="43" t="s">
        <v>218</v>
      </c>
      <c r="C27" s="44"/>
      <c r="D27" s="44"/>
      <c r="E27" s="44"/>
      <c r="F27" s="44"/>
      <c r="G27" s="44"/>
      <c r="H27" s="44"/>
      <c r="I27" s="44"/>
      <c r="J27" s="45"/>
      <c r="K27" s="27"/>
    </row>
    <row r="28" spans="1:11" x14ac:dyDescent="0.4">
      <c r="A28" s="39"/>
      <c r="B28" s="43" t="s">
        <v>219</v>
      </c>
      <c r="C28" s="44"/>
      <c r="D28" s="44"/>
      <c r="E28" s="44"/>
      <c r="F28" s="44"/>
      <c r="G28" s="44"/>
      <c r="H28" s="44"/>
      <c r="I28" s="44"/>
      <c r="J28" s="45"/>
      <c r="K28" s="27"/>
    </row>
    <row r="29" spans="1:11" x14ac:dyDescent="0.4">
      <c r="A29" s="39"/>
      <c r="B29" s="43"/>
      <c r="C29" s="44"/>
      <c r="D29" s="44"/>
      <c r="E29" s="44"/>
      <c r="F29" s="44"/>
      <c r="G29" s="44"/>
      <c r="H29" s="44"/>
      <c r="I29" s="44"/>
      <c r="J29" s="45"/>
      <c r="K29" s="27"/>
    </row>
    <row r="30" spans="1:11" x14ac:dyDescent="0.4">
      <c r="A30" s="39"/>
      <c r="B30" s="43" t="s">
        <v>220</v>
      </c>
      <c r="C30" s="44"/>
      <c r="D30" s="44"/>
      <c r="E30" s="44"/>
      <c r="F30" s="44"/>
      <c r="G30" s="44"/>
      <c r="H30" s="44"/>
      <c r="I30" s="44"/>
      <c r="J30" s="45"/>
      <c r="K30" s="27"/>
    </row>
    <row r="31" spans="1:11" x14ac:dyDescent="0.4">
      <c r="A31" s="39"/>
      <c r="B31" s="43" t="s">
        <v>221</v>
      </c>
      <c r="C31" s="44"/>
      <c r="D31" s="44"/>
      <c r="E31" s="44"/>
      <c r="F31" s="44"/>
      <c r="G31" s="44"/>
      <c r="H31" s="44"/>
      <c r="I31" s="44"/>
      <c r="J31" s="45"/>
      <c r="K31" s="27"/>
    </row>
    <row r="32" spans="1:11" x14ac:dyDescent="0.4">
      <c r="A32" s="39"/>
      <c r="B32" s="43" t="s">
        <v>222</v>
      </c>
      <c r="C32" s="44"/>
      <c r="D32" s="44"/>
      <c r="E32" s="44"/>
      <c r="F32" s="44"/>
      <c r="G32" s="44"/>
      <c r="H32" s="44"/>
      <c r="I32" s="44"/>
      <c r="J32" s="45"/>
      <c r="K32" s="27"/>
    </row>
    <row r="33" spans="1:11" x14ac:dyDescent="0.4">
      <c r="A33" s="39"/>
      <c r="B33" s="43"/>
      <c r="C33" s="44"/>
      <c r="D33" s="44"/>
      <c r="E33" s="44"/>
      <c r="F33" s="44"/>
      <c r="G33" s="44"/>
      <c r="H33" s="44"/>
      <c r="I33" s="44"/>
      <c r="J33" s="45"/>
      <c r="K33" s="27"/>
    </row>
    <row r="34" spans="1:11" x14ac:dyDescent="0.4">
      <c r="A34" s="39"/>
      <c r="B34" s="43" t="s">
        <v>223</v>
      </c>
      <c r="C34" s="44"/>
      <c r="D34" s="44"/>
      <c r="E34" s="44"/>
      <c r="F34" s="44"/>
      <c r="G34" s="44"/>
      <c r="H34" s="44"/>
      <c r="I34" s="44"/>
      <c r="J34" s="45"/>
      <c r="K34" s="27"/>
    </row>
    <row r="35" spans="1:11" x14ac:dyDescent="0.4">
      <c r="A35" s="39"/>
      <c r="B35" s="43" t="s">
        <v>224</v>
      </c>
      <c r="C35" s="44"/>
      <c r="D35" s="44"/>
      <c r="E35" s="44"/>
      <c r="F35" s="44"/>
      <c r="G35" s="44"/>
      <c r="H35" s="44"/>
      <c r="I35" s="44"/>
      <c r="J35" s="45"/>
      <c r="K35" s="27"/>
    </row>
    <row r="36" spans="1:11" x14ac:dyDescent="0.4">
      <c r="A36" s="40"/>
      <c r="B36" s="46"/>
      <c r="C36" s="47"/>
      <c r="D36" s="47"/>
      <c r="E36" s="47"/>
      <c r="F36" s="47"/>
      <c r="G36" s="47"/>
      <c r="H36" s="47"/>
      <c r="I36" s="47"/>
      <c r="J36" s="48"/>
      <c r="K36" s="27"/>
    </row>
    <row r="37" spans="1:11" x14ac:dyDescent="0.4">
      <c r="A37" s="27"/>
      <c r="B37" s="27"/>
      <c r="C37" s="27"/>
      <c r="D37" s="27"/>
      <c r="E37" s="27"/>
      <c r="F37" s="27"/>
      <c r="G37" s="27"/>
      <c r="H37" s="27"/>
      <c r="I37" s="27"/>
      <c r="J37" s="27"/>
      <c r="K37" s="27"/>
    </row>
    <row r="38" spans="1:11" x14ac:dyDescent="0.4">
      <c r="A38" s="38" t="s">
        <v>228</v>
      </c>
      <c r="B38" s="41"/>
      <c r="C38" s="41"/>
      <c r="D38" s="41"/>
      <c r="E38" s="41"/>
      <c r="F38" s="41"/>
      <c r="G38" s="41"/>
      <c r="H38" s="41"/>
      <c r="I38" s="41"/>
      <c r="J38" s="42"/>
      <c r="K38" s="27"/>
    </row>
    <row r="39" spans="1:11" x14ac:dyDescent="0.4">
      <c r="A39" s="39"/>
      <c r="B39" s="29" t="s">
        <v>229</v>
      </c>
      <c r="C39" s="30"/>
      <c r="D39" s="30"/>
      <c r="E39" s="30"/>
      <c r="F39" s="30"/>
      <c r="G39" s="30"/>
      <c r="H39" s="30"/>
      <c r="I39" s="30"/>
      <c r="J39" s="31"/>
      <c r="K39" s="27"/>
    </row>
    <row r="40" spans="1:11" x14ac:dyDescent="0.4">
      <c r="A40" s="39"/>
      <c r="B40" s="29" t="s">
        <v>230</v>
      </c>
      <c r="C40" s="30"/>
      <c r="D40" s="30"/>
      <c r="E40" s="30"/>
      <c r="F40" s="30"/>
      <c r="G40" s="30"/>
      <c r="H40" s="30"/>
      <c r="I40" s="30"/>
      <c r="J40" s="31"/>
      <c r="K40" s="27"/>
    </row>
    <row r="41" spans="1:11" x14ac:dyDescent="0.4">
      <c r="A41" s="39"/>
      <c r="B41" s="29" t="s">
        <v>231</v>
      </c>
      <c r="C41" s="30"/>
      <c r="D41" s="30"/>
      <c r="E41" s="30"/>
      <c r="F41" s="30"/>
      <c r="G41" s="30"/>
      <c r="H41" s="30"/>
      <c r="I41" s="30"/>
      <c r="J41" s="31"/>
      <c r="K41" s="27"/>
    </row>
    <row r="42" spans="1:11" x14ac:dyDescent="0.4">
      <c r="A42" s="39"/>
      <c r="B42" s="29" t="s">
        <v>232</v>
      </c>
      <c r="C42" s="30"/>
      <c r="D42" s="30"/>
      <c r="E42" s="30"/>
      <c r="F42" s="30"/>
      <c r="G42" s="30"/>
      <c r="H42" s="30"/>
      <c r="I42" s="30"/>
      <c r="J42" s="31"/>
      <c r="K42" s="27"/>
    </row>
    <row r="43" spans="1:11" x14ac:dyDescent="0.4">
      <c r="A43" s="39"/>
      <c r="B43" s="29"/>
      <c r="C43" s="30"/>
      <c r="D43" s="30"/>
      <c r="E43" s="30"/>
      <c r="F43" s="30"/>
      <c r="G43" s="30"/>
      <c r="H43" s="30"/>
      <c r="I43" s="30"/>
      <c r="J43" s="31"/>
      <c r="K43" s="27"/>
    </row>
    <row r="44" spans="1:11" x14ac:dyDescent="0.4">
      <c r="A44" s="39"/>
      <c r="B44" s="29" t="s">
        <v>233</v>
      </c>
      <c r="C44" s="30"/>
      <c r="D44" s="30"/>
      <c r="E44" s="30"/>
      <c r="F44" s="30"/>
      <c r="G44" s="30"/>
      <c r="H44" s="30"/>
      <c r="I44" s="30"/>
      <c r="J44" s="31"/>
      <c r="K44" s="27"/>
    </row>
    <row r="45" spans="1:11" x14ac:dyDescent="0.4">
      <c r="A45" s="39"/>
      <c r="B45" s="29" t="s">
        <v>234</v>
      </c>
      <c r="C45" s="30"/>
      <c r="D45" s="30"/>
      <c r="E45" s="30"/>
      <c r="F45" s="30"/>
      <c r="G45" s="30"/>
      <c r="H45" s="30"/>
      <c r="I45" s="30"/>
      <c r="J45" s="31"/>
      <c r="K45" s="27"/>
    </row>
    <row r="46" spans="1:11" x14ac:dyDescent="0.4">
      <c r="A46" s="39"/>
      <c r="B46" s="29" t="s">
        <v>235</v>
      </c>
      <c r="C46" s="30"/>
      <c r="D46" s="30"/>
      <c r="E46" s="30"/>
      <c r="F46" s="30"/>
      <c r="G46" s="30"/>
      <c r="H46" s="30"/>
      <c r="I46" s="30"/>
      <c r="J46" s="31"/>
      <c r="K46" s="27"/>
    </row>
    <row r="47" spans="1:11" x14ac:dyDescent="0.4">
      <c r="A47" s="39"/>
      <c r="B47" s="29" t="s">
        <v>236</v>
      </c>
      <c r="C47" s="30"/>
      <c r="D47" s="30"/>
      <c r="E47" s="30"/>
      <c r="F47" s="30"/>
      <c r="G47" s="30"/>
      <c r="H47" s="30"/>
      <c r="I47" s="30"/>
      <c r="J47" s="31"/>
      <c r="K47" s="27"/>
    </row>
    <row r="48" spans="1:11" x14ac:dyDescent="0.4">
      <c r="A48" s="39"/>
      <c r="B48" s="29" t="s">
        <v>237</v>
      </c>
      <c r="C48" s="30"/>
      <c r="D48" s="30"/>
      <c r="E48" s="30"/>
      <c r="F48" s="30"/>
      <c r="G48" s="30"/>
      <c r="H48" s="30"/>
      <c r="I48" s="30"/>
      <c r="J48" s="31"/>
      <c r="K48" s="27"/>
    </row>
    <row r="49" spans="1:11" x14ac:dyDescent="0.4">
      <c r="A49" s="39"/>
      <c r="B49" s="29" t="s">
        <v>238</v>
      </c>
      <c r="C49" s="30"/>
      <c r="D49" s="30"/>
      <c r="E49" s="30"/>
      <c r="F49" s="30"/>
      <c r="G49" s="30"/>
      <c r="H49" s="30"/>
      <c r="I49" s="30"/>
      <c r="J49" s="31"/>
      <c r="K49" s="27"/>
    </row>
    <row r="50" spans="1:11" x14ac:dyDescent="0.4">
      <c r="A50" s="39"/>
      <c r="B50" s="29" t="s">
        <v>239</v>
      </c>
      <c r="C50" s="30"/>
      <c r="D50" s="30"/>
      <c r="E50" s="30"/>
      <c r="F50" s="30"/>
      <c r="G50" s="30"/>
      <c r="H50" s="30"/>
      <c r="I50" s="30"/>
      <c r="J50" s="31"/>
      <c r="K50" s="27"/>
    </row>
    <row r="51" spans="1:11" x14ac:dyDescent="0.4">
      <c r="A51" s="39"/>
      <c r="B51" s="29" t="s">
        <v>240</v>
      </c>
      <c r="C51" s="30"/>
      <c r="D51" s="30"/>
      <c r="E51" s="30"/>
      <c r="F51" s="30"/>
      <c r="G51" s="30"/>
      <c r="H51" s="30"/>
      <c r="I51" s="30"/>
      <c r="J51" s="31"/>
      <c r="K51" s="27"/>
    </row>
    <row r="52" spans="1:11" x14ac:dyDescent="0.4">
      <c r="A52" s="39"/>
      <c r="B52" s="29" t="s">
        <v>241</v>
      </c>
      <c r="C52" s="30"/>
      <c r="D52" s="30"/>
      <c r="E52" s="30"/>
      <c r="F52" s="30"/>
      <c r="G52" s="30"/>
      <c r="H52" s="30"/>
      <c r="I52" s="30"/>
      <c r="J52" s="31"/>
      <c r="K52" s="27"/>
    </row>
    <row r="53" spans="1:11" x14ac:dyDescent="0.4">
      <c r="A53" s="39"/>
      <c r="B53" s="29"/>
      <c r="C53" s="30"/>
      <c r="D53" s="30"/>
      <c r="E53" s="30"/>
      <c r="F53" s="30"/>
      <c r="G53" s="30"/>
      <c r="H53" s="30"/>
      <c r="I53" s="30"/>
      <c r="J53" s="31"/>
      <c r="K53" s="27"/>
    </row>
    <row r="54" spans="1:11" x14ac:dyDescent="0.4">
      <c r="A54" s="39"/>
      <c r="B54" s="29" t="s">
        <v>242</v>
      </c>
      <c r="C54" s="30"/>
      <c r="D54" s="30"/>
      <c r="E54" s="30"/>
      <c r="F54" s="30"/>
      <c r="G54" s="30"/>
      <c r="H54" s="30"/>
      <c r="I54" s="30"/>
      <c r="J54" s="31"/>
      <c r="K54" s="27"/>
    </row>
    <row r="55" spans="1:11" x14ac:dyDescent="0.4">
      <c r="A55" s="39"/>
      <c r="B55" s="29" t="s">
        <v>234</v>
      </c>
      <c r="C55" s="30"/>
      <c r="D55" s="30"/>
      <c r="E55" s="30"/>
      <c r="F55" s="30"/>
      <c r="G55" s="30"/>
      <c r="H55" s="30"/>
      <c r="I55" s="30"/>
      <c r="J55" s="31"/>
      <c r="K55" s="27"/>
    </row>
    <row r="56" spans="1:11" x14ac:dyDescent="0.4">
      <c r="A56" s="39"/>
      <c r="B56" s="29" t="s">
        <v>243</v>
      </c>
      <c r="C56" s="30"/>
      <c r="D56" s="30"/>
      <c r="E56" s="30"/>
      <c r="F56" s="30"/>
      <c r="G56" s="30"/>
      <c r="H56" s="30"/>
      <c r="I56" s="30"/>
      <c r="J56" s="31"/>
      <c r="K56" s="27"/>
    </row>
    <row r="57" spans="1:11" x14ac:dyDescent="0.4">
      <c r="A57" s="39"/>
      <c r="B57" s="29" t="s">
        <v>244</v>
      </c>
      <c r="C57" s="30"/>
      <c r="D57" s="30"/>
      <c r="E57" s="30"/>
      <c r="F57" s="30"/>
      <c r="G57" s="30"/>
      <c r="H57" s="30"/>
      <c r="I57" s="30"/>
      <c r="J57" s="31"/>
      <c r="K57" s="27"/>
    </row>
    <row r="58" spans="1:11" x14ac:dyDescent="0.4">
      <c r="A58" s="39"/>
      <c r="B58" s="29" t="s">
        <v>253</v>
      </c>
      <c r="C58" s="30"/>
      <c r="D58" s="30"/>
      <c r="E58" s="30"/>
      <c r="F58" s="30"/>
      <c r="G58" s="30"/>
      <c r="H58" s="30"/>
      <c r="I58" s="30"/>
      <c r="J58" s="31"/>
      <c r="K58" s="27"/>
    </row>
    <row r="59" spans="1:11" x14ac:dyDescent="0.4">
      <c r="A59" s="39"/>
      <c r="B59" s="29" t="s">
        <v>247</v>
      </c>
      <c r="C59" s="30"/>
      <c r="D59" s="30"/>
      <c r="E59" s="30"/>
      <c r="F59" s="30"/>
      <c r="G59" s="30"/>
      <c r="H59" s="30"/>
      <c r="I59" s="30"/>
      <c r="J59" s="31"/>
      <c r="K59" s="27"/>
    </row>
    <row r="60" spans="1:11" x14ac:dyDescent="0.4">
      <c r="A60" s="39"/>
      <c r="B60" s="29" t="s">
        <v>245</v>
      </c>
      <c r="C60" s="30"/>
      <c r="D60" s="30"/>
      <c r="E60" s="30"/>
      <c r="F60" s="30"/>
      <c r="G60" s="30"/>
      <c r="H60" s="30"/>
      <c r="I60" s="30"/>
      <c r="J60" s="31"/>
      <c r="K60" s="27"/>
    </row>
    <row r="61" spans="1:11" x14ac:dyDescent="0.4">
      <c r="A61" s="39"/>
      <c r="B61" s="29" t="s">
        <v>246</v>
      </c>
      <c r="C61" s="30"/>
      <c r="D61" s="30"/>
      <c r="E61" s="30"/>
      <c r="F61" s="30"/>
      <c r="G61" s="30"/>
      <c r="H61" s="30"/>
      <c r="I61" s="30"/>
      <c r="J61" s="31"/>
      <c r="K61" s="27"/>
    </row>
    <row r="62" spans="1:11" x14ac:dyDescent="0.4">
      <c r="A62" s="39"/>
      <c r="B62" s="29"/>
      <c r="C62" s="30"/>
      <c r="D62" s="30"/>
      <c r="E62" s="30"/>
      <c r="F62" s="30"/>
      <c r="G62" s="30"/>
      <c r="H62" s="30"/>
      <c r="I62" s="30"/>
      <c r="J62" s="31"/>
      <c r="K62" s="27"/>
    </row>
    <row r="63" spans="1:11" x14ac:dyDescent="0.4">
      <c r="A63" s="39"/>
      <c r="B63" s="29" t="s">
        <v>248</v>
      </c>
      <c r="C63" s="30"/>
      <c r="D63" s="30"/>
      <c r="E63" s="30"/>
      <c r="F63" s="30"/>
      <c r="G63" s="30"/>
      <c r="H63" s="30"/>
      <c r="I63" s="30"/>
      <c r="J63" s="31"/>
      <c r="K63" s="27"/>
    </row>
    <row r="64" spans="1:11" x14ac:dyDescent="0.4">
      <c r="A64" s="39"/>
      <c r="B64" s="29" t="s">
        <v>249</v>
      </c>
      <c r="C64" s="30"/>
      <c r="D64" s="30"/>
      <c r="E64" s="30"/>
      <c r="F64" s="30"/>
      <c r="G64" s="30"/>
      <c r="H64" s="30"/>
      <c r="I64" s="30"/>
      <c r="J64" s="31"/>
      <c r="K64" s="27"/>
    </row>
    <row r="65" spans="1:11" x14ac:dyDescent="0.4">
      <c r="A65" s="39"/>
      <c r="B65" s="29" t="s">
        <v>250</v>
      </c>
      <c r="C65" s="30"/>
      <c r="D65" s="30"/>
      <c r="E65" s="30"/>
      <c r="F65" s="30"/>
      <c r="G65" s="30"/>
      <c r="H65" s="30"/>
      <c r="I65" s="30"/>
      <c r="J65" s="31"/>
      <c r="K65" s="27"/>
    </row>
    <row r="66" spans="1:11" x14ac:dyDescent="0.4">
      <c r="A66" s="39"/>
      <c r="B66" s="29" t="s">
        <v>251</v>
      </c>
      <c r="C66" s="30"/>
      <c r="D66" s="30"/>
      <c r="E66" s="30"/>
      <c r="F66" s="30"/>
      <c r="G66" s="30"/>
      <c r="H66" s="30"/>
      <c r="I66" s="30"/>
      <c r="J66" s="31"/>
      <c r="K66" s="27"/>
    </row>
    <row r="67" spans="1:11" x14ac:dyDescent="0.4">
      <c r="A67" s="39"/>
      <c r="B67" s="29" t="s">
        <v>252</v>
      </c>
      <c r="C67" s="30"/>
      <c r="D67" s="30"/>
      <c r="E67" s="30"/>
      <c r="F67" s="30"/>
      <c r="G67" s="30"/>
      <c r="H67" s="30"/>
      <c r="I67" s="30"/>
      <c r="J67" s="31"/>
      <c r="K67" s="27"/>
    </row>
    <row r="68" spans="1:11" x14ac:dyDescent="0.4">
      <c r="A68" s="39"/>
      <c r="B68" s="29" t="s">
        <v>271</v>
      </c>
      <c r="C68" s="30"/>
      <c r="D68" s="30"/>
      <c r="E68" s="30"/>
      <c r="F68" s="30"/>
      <c r="G68" s="30"/>
      <c r="H68" s="30"/>
      <c r="I68" s="30"/>
      <c r="J68" s="31"/>
      <c r="K68" s="27"/>
    </row>
    <row r="69" spans="1:11" x14ac:dyDescent="0.4">
      <c r="A69" s="39"/>
      <c r="B69" s="29" t="s">
        <v>272</v>
      </c>
      <c r="C69" s="30"/>
      <c r="D69" s="30"/>
      <c r="E69" s="30"/>
      <c r="F69" s="30"/>
      <c r="G69" s="30"/>
      <c r="H69" s="30"/>
      <c r="I69" s="30"/>
      <c r="J69" s="31"/>
      <c r="K69" s="27"/>
    </row>
    <row r="70" spans="1:11" x14ac:dyDescent="0.4">
      <c r="A70" s="39"/>
      <c r="B70" s="29" t="s">
        <v>273</v>
      </c>
      <c r="C70" s="30"/>
      <c r="D70" s="30"/>
      <c r="E70" s="30"/>
      <c r="F70" s="30"/>
      <c r="G70" s="30"/>
      <c r="H70" s="30"/>
      <c r="I70" s="30"/>
      <c r="J70" s="31"/>
      <c r="K70" s="27"/>
    </row>
    <row r="71" spans="1:11" x14ac:dyDescent="0.4">
      <c r="A71" s="39"/>
      <c r="B71" s="29"/>
      <c r="C71" s="30"/>
      <c r="D71" s="30"/>
      <c r="E71" s="30"/>
      <c r="F71" s="30"/>
      <c r="G71" s="30"/>
      <c r="H71" s="30"/>
      <c r="I71" s="30"/>
      <c r="J71" s="31"/>
      <c r="K71" s="27"/>
    </row>
    <row r="72" spans="1:11" x14ac:dyDescent="0.4">
      <c r="A72" s="39"/>
      <c r="B72" s="29" t="s">
        <v>254</v>
      </c>
      <c r="C72" s="30"/>
      <c r="D72" s="30"/>
      <c r="E72" s="30"/>
      <c r="F72" s="30"/>
      <c r="G72" s="30"/>
      <c r="H72" s="30"/>
      <c r="I72" s="30"/>
      <c r="J72" s="31"/>
      <c r="K72" s="27"/>
    </row>
    <row r="73" spans="1:11" x14ac:dyDescent="0.4">
      <c r="A73" s="39"/>
      <c r="B73" s="29" t="s">
        <v>255</v>
      </c>
      <c r="C73" s="30"/>
      <c r="D73" s="30"/>
      <c r="E73" s="30"/>
      <c r="F73" s="30"/>
      <c r="G73" s="30"/>
      <c r="H73" s="30"/>
      <c r="I73" s="30"/>
      <c r="J73" s="31"/>
      <c r="K73" s="27"/>
    </row>
    <row r="74" spans="1:11" x14ac:dyDescent="0.4">
      <c r="A74" s="39"/>
      <c r="B74" s="29" t="s">
        <v>256</v>
      </c>
      <c r="C74" s="30"/>
      <c r="D74" s="30"/>
      <c r="E74" s="30"/>
      <c r="F74" s="30"/>
      <c r="G74" s="30"/>
      <c r="H74" s="30"/>
      <c r="I74" s="30"/>
      <c r="J74" s="31"/>
      <c r="K74" s="27"/>
    </row>
    <row r="75" spans="1:11" x14ac:dyDescent="0.4">
      <c r="A75" s="39"/>
      <c r="B75" s="29" t="s">
        <v>244</v>
      </c>
      <c r="C75" s="30"/>
      <c r="D75" s="30"/>
      <c r="E75" s="30"/>
      <c r="F75" s="30"/>
      <c r="G75" s="30"/>
      <c r="H75" s="30"/>
      <c r="I75" s="30"/>
      <c r="J75" s="31"/>
      <c r="K75" s="27"/>
    </row>
    <row r="76" spans="1:11" x14ac:dyDescent="0.4">
      <c r="A76" s="39"/>
      <c r="B76" s="29" t="s">
        <v>257</v>
      </c>
      <c r="C76" s="30"/>
      <c r="D76" s="30"/>
      <c r="E76" s="30"/>
      <c r="F76" s="30"/>
      <c r="G76" s="30"/>
      <c r="H76" s="30"/>
      <c r="I76" s="30"/>
      <c r="J76" s="31"/>
      <c r="K76" s="27"/>
    </row>
    <row r="77" spans="1:11" x14ac:dyDescent="0.4">
      <c r="A77" s="39"/>
      <c r="B77" s="29" t="s">
        <v>258</v>
      </c>
      <c r="C77" s="30"/>
      <c r="D77" s="30"/>
      <c r="E77" s="30"/>
      <c r="F77" s="30"/>
      <c r="G77" s="30"/>
      <c r="H77" s="30"/>
      <c r="I77" s="30"/>
      <c r="J77" s="31"/>
      <c r="K77" s="27"/>
    </row>
    <row r="78" spans="1:11" x14ac:dyDescent="0.4">
      <c r="A78" s="39"/>
      <c r="B78" s="29" t="s">
        <v>259</v>
      </c>
      <c r="C78" s="30"/>
      <c r="D78" s="30"/>
      <c r="E78" s="30"/>
      <c r="F78" s="30"/>
      <c r="G78" s="30"/>
      <c r="H78" s="30"/>
      <c r="I78" s="30"/>
      <c r="J78" s="31"/>
      <c r="K78" s="27"/>
    </row>
    <row r="79" spans="1:11" x14ac:dyDescent="0.4">
      <c r="A79" s="39"/>
      <c r="B79" s="29" t="s">
        <v>260</v>
      </c>
      <c r="C79" s="30"/>
      <c r="D79" s="30"/>
      <c r="E79" s="30"/>
      <c r="F79" s="30"/>
      <c r="G79" s="30"/>
      <c r="H79" s="30"/>
      <c r="I79" s="30"/>
      <c r="J79" s="31"/>
      <c r="K79" s="27"/>
    </row>
    <row r="80" spans="1:11" x14ac:dyDescent="0.4">
      <c r="A80" s="39"/>
      <c r="B80" s="29" t="s">
        <v>261</v>
      </c>
      <c r="C80" s="30"/>
      <c r="D80" s="30"/>
      <c r="E80" s="30"/>
      <c r="F80" s="30"/>
      <c r="G80" s="30"/>
      <c r="H80" s="30"/>
      <c r="I80" s="30"/>
      <c r="J80" s="31"/>
      <c r="K80" s="27"/>
    </row>
    <row r="81" spans="1:11" x14ac:dyDescent="0.4">
      <c r="A81" s="39"/>
      <c r="B81" s="29" t="s">
        <v>262</v>
      </c>
      <c r="C81" s="30"/>
      <c r="D81" s="30"/>
      <c r="E81" s="30"/>
      <c r="F81" s="30"/>
      <c r="G81" s="30"/>
      <c r="H81" s="30"/>
      <c r="I81" s="30"/>
      <c r="J81" s="31"/>
      <c r="K81" s="27"/>
    </row>
    <row r="82" spans="1:11" x14ac:dyDescent="0.4">
      <c r="A82" s="39"/>
      <c r="B82" s="29" t="s">
        <v>263</v>
      </c>
      <c r="C82" s="30"/>
      <c r="D82" s="30"/>
      <c r="E82" s="30"/>
      <c r="F82" s="30"/>
      <c r="G82" s="30"/>
      <c r="H82" s="30"/>
      <c r="I82" s="30"/>
      <c r="J82" s="31"/>
      <c r="K82" s="27"/>
    </row>
    <row r="83" spans="1:11" x14ac:dyDescent="0.4">
      <c r="A83" s="39"/>
      <c r="B83" s="29" t="s">
        <v>264</v>
      </c>
      <c r="C83" s="30"/>
      <c r="D83" s="30"/>
      <c r="E83" s="30"/>
      <c r="F83" s="30"/>
      <c r="G83" s="30"/>
      <c r="H83" s="30"/>
      <c r="I83" s="30"/>
      <c r="J83" s="31"/>
      <c r="K83" s="27"/>
    </row>
    <row r="84" spans="1:11" x14ac:dyDescent="0.4">
      <c r="A84" s="39"/>
      <c r="B84" s="29"/>
      <c r="C84" s="30"/>
      <c r="D84" s="30"/>
      <c r="E84" s="30"/>
      <c r="F84" s="30"/>
      <c r="G84" s="30"/>
      <c r="H84" s="30"/>
      <c r="I84" s="30"/>
      <c r="J84" s="31"/>
      <c r="K84" s="27"/>
    </row>
    <row r="85" spans="1:11" x14ac:dyDescent="0.4">
      <c r="A85" s="39"/>
      <c r="B85" s="29" t="s">
        <v>265</v>
      </c>
      <c r="C85" s="30"/>
      <c r="D85" s="30"/>
      <c r="E85" s="30"/>
      <c r="F85" s="30"/>
      <c r="G85" s="30"/>
      <c r="H85" s="30"/>
      <c r="I85" s="30"/>
      <c r="J85" s="31"/>
      <c r="K85" s="27"/>
    </row>
    <row r="86" spans="1:11" x14ac:dyDescent="0.4">
      <c r="A86" s="39"/>
      <c r="B86" s="29" t="s">
        <v>266</v>
      </c>
      <c r="C86" s="30"/>
      <c r="D86" s="30"/>
      <c r="E86" s="30"/>
      <c r="F86" s="30"/>
      <c r="G86" s="30"/>
      <c r="H86" s="30"/>
      <c r="I86" s="30"/>
      <c r="J86" s="31"/>
      <c r="K86" s="27"/>
    </row>
    <row r="87" spans="1:11" x14ac:dyDescent="0.4">
      <c r="A87" s="39"/>
      <c r="B87" s="29" t="s">
        <v>267</v>
      </c>
      <c r="C87" s="30"/>
      <c r="D87" s="30"/>
      <c r="E87" s="30"/>
      <c r="F87" s="30"/>
      <c r="G87" s="30"/>
      <c r="H87" s="30"/>
      <c r="I87" s="30"/>
      <c r="J87" s="31"/>
      <c r="K87" s="27"/>
    </row>
    <row r="88" spans="1:11" x14ac:dyDescent="0.4">
      <c r="A88" s="39"/>
      <c r="B88" s="29" t="s">
        <v>268</v>
      </c>
      <c r="C88" s="30"/>
      <c r="D88" s="30"/>
      <c r="E88" s="30"/>
      <c r="F88" s="30"/>
      <c r="G88" s="30"/>
      <c r="H88" s="30"/>
      <c r="I88" s="30"/>
      <c r="J88" s="31"/>
      <c r="K88" s="27"/>
    </row>
    <row r="89" spans="1:11" x14ac:dyDescent="0.4">
      <c r="A89" s="39"/>
      <c r="B89" s="29" t="s">
        <v>269</v>
      </c>
      <c r="C89" s="30"/>
      <c r="D89" s="30"/>
      <c r="E89" s="30"/>
      <c r="F89" s="30"/>
      <c r="G89" s="30"/>
      <c r="H89" s="30"/>
      <c r="I89" s="30"/>
      <c r="J89" s="31"/>
      <c r="K89" s="27"/>
    </row>
    <row r="90" spans="1:11" x14ac:dyDescent="0.4">
      <c r="A90" s="39"/>
      <c r="B90" s="29" t="s">
        <v>270</v>
      </c>
      <c r="C90" s="30"/>
      <c r="D90" s="30"/>
      <c r="E90" s="30"/>
      <c r="F90" s="30"/>
      <c r="G90" s="30"/>
      <c r="H90" s="30"/>
      <c r="I90" s="30"/>
      <c r="J90" s="31"/>
      <c r="K90" s="27"/>
    </row>
    <row r="91" spans="1:11" x14ac:dyDescent="0.4">
      <c r="A91" s="40"/>
      <c r="B91" s="32"/>
      <c r="C91" s="33"/>
      <c r="D91" s="33"/>
      <c r="E91" s="33"/>
      <c r="F91" s="33"/>
      <c r="G91" s="33"/>
      <c r="H91" s="33"/>
      <c r="I91" s="33"/>
      <c r="J91" s="34"/>
      <c r="K91" s="27"/>
    </row>
    <row r="92" spans="1:11" x14ac:dyDescent="0.4">
      <c r="A92" s="27"/>
      <c r="B92" s="27"/>
      <c r="C92" s="27"/>
      <c r="D92" s="27"/>
      <c r="E92" s="27"/>
      <c r="F92" s="27"/>
      <c r="G92" s="27"/>
      <c r="H92" s="27"/>
      <c r="I92" s="27"/>
      <c r="J92" s="27"/>
      <c r="K92" s="27"/>
    </row>
    <row r="93" spans="1:11" x14ac:dyDescent="0.4">
      <c r="A93" s="38" t="s">
        <v>204</v>
      </c>
      <c r="B93" s="41"/>
      <c r="C93" s="41"/>
      <c r="D93" s="41"/>
      <c r="E93" s="41"/>
      <c r="F93" s="41"/>
      <c r="G93" s="41"/>
      <c r="H93" s="41"/>
      <c r="I93" s="41"/>
      <c r="J93" s="42"/>
      <c r="K93" s="27"/>
    </row>
    <row r="94" spans="1:11" x14ac:dyDescent="0.4">
      <c r="A94" s="39"/>
      <c r="B94" s="29"/>
      <c r="C94" s="30"/>
      <c r="D94" s="30"/>
      <c r="E94" s="30"/>
      <c r="F94" s="30"/>
      <c r="G94" s="30"/>
      <c r="H94" s="30"/>
      <c r="I94" s="30"/>
      <c r="J94" s="31"/>
      <c r="K94" s="27"/>
    </row>
    <row r="95" spans="1:11" x14ac:dyDescent="0.4">
      <c r="A95" s="39"/>
      <c r="B95" s="29" t="s">
        <v>205</v>
      </c>
      <c r="C95" s="30" t="s">
        <v>279</v>
      </c>
      <c r="D95" s="30"/>
      <c r="E95" s="30"/>
      <c r="F95" s="30"/>
      <c r="G95" s="30"/>
      <c r="H95" s="30"/>
      <c r="I95" s="30"/>
      <c r="J95" s="31"/>
      <c r="K95" s="27"/>
    </row>
    <row r="96" spans="1:11" x14ac:dyDescent="0.4">
      <c r="A96" s="39"/>
      <c r="B96" s="29"/>
      <c r="C96" s="30"/>
      <c r="D96" s="30"/>
      <c r="E96" s="30"/>
      <c r="F96" s="30"/>
      <c r="G96" s="30"/>
      <c r="H96" s="30"/>
      <c r="I96" s="30"/>
      <c r="J96" s="31"/>
      <c r="K96" s="27"/>
    </row>
    <row r="97" spans="1:11" x14ac:dyDescent="0.4">
      <c r="A97" s="39"/>
      <c r="B97" s="29" t="s">
        <v>206</v>
      </c>
      <c r="C97" s="30" t="s">
        <v>274</v>
      </c>
      <c r="D97" s="30"/>
      <c r="E97" s="30"/>
      <c r="F97" s="30"/>
      <c r="G97" s="30"/>
      <c r="H97" s="30"/>
      <c r="I97" s="30"/>
      <c r="J97" s="31"/>
      <c r="K97" s="27"/>
    </row>
    <row r="98" spans="1:11" x14ac:dyDescent="0.4">
      <c r="A98" s="40"/>
      <c r="B98" s="32"/>
      <c r="C98" s="33"/>
      <c r="D98" s="33"/>
      <c r="E98" s="33"/>
      <c r="F98" s="33"/>
      <c r="G98" s="33"/>
      <c r="H98" s="33"/>
      <c r="I98" s="33"/>
      <c r="J98" s="34"/>
      <c r="K98" s="27"/>
    </row>
    <row r="99" spans="1:11" x14ac:dyDescent="0.4">
      <c r="A99" s="27"/>
      <c r="B99" s="27"/>
      <c r="C99" s="27"/>
      <c r="D99" s="27"/>
      <c r="E99" s="27"/>
      <c r="F99" s="27"/>
      <c r="G99" s="27"/>
      <c r="H99" s="27"/>
      <c r="I99" s="27"/>
      <c r="J99" s="27"/>
      <c r="K99" s="27"/>
    </row>
  </sheetData>
  <sheetProtection sheet="1" objects="1"/>
  <phoneticPr fontId="1"/>
  <pageMargins left="0.69930555555555596" right="0.69930555555555596"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4A7EF-2802-40F9-8804-430A7F29A0E8}">
  <dimension ref="A1:BC116"/>
  <sheetViews>
    <sheetView zoomScale="85" zoomScaleNormal="85" workbookViewId="0">
      <selection activeCell="B3" sqref="B3:E3"/>
    </sheetView>
  </sheetViews>
  <sheetFormatPr defaultRowHeight="15.75" x14ac:dyDescent="0.4"/>
  <cols>
    <col min="1" max="4" width="4" style="11" customWidth="1"/>
    <col min="5" max="6" width="4" style="11" bestFit="1" customWidth="1"/>
    <col min="7" max="12" width="4" style="11" customWidth="1"/>
    <col min="13" max="13" width="4" style="11" bestFit="1" customWidth="1"/>
    <col min="14" max="28" width="4" style="11" customWidth="1"/>
    <col min="29" max="33" width="4" style="11" bestFit="1" customWidth="1"/>
    <col min="34" max="35" width="4" style="11" customWidth="1"/>
    <col min="36" max="41" width="4" style="11" bestFit="1" customWidth="1"/>
    <col min="42" max="43" width="4" style="11" customWidth="1"/>
    <col min="44" max="49" width="4" style="11" bestFit="1" customWidth="1"/>
    <col min="50" max="51" width="4" style="11" customWidth="1"/>
    <col min="52" max="55" width="4" style="11" bestFit="1" customWidth="1"/>
    <col min="56" max="56" width="4" style="11" customWidth="1"/>
    <col min="57" max="16384" width="9" style="11"/>
  </cols>
  <sheetData>
    <row r="1" spans="1:55" x14ac:dyDescent="0.4">
      <c r="A1" s="11" t="s">
        <v>103</v>
      </c>
    </row>
    <row r="2" spans="1:55" x14ac:dyDescent="0.4">
      <c r="L2" s="12"/>
      <c r="W2" s="12"/>
      <c r="AH2" s="12"/>
    </row>
    <row r="3" spans="1:55" x14ac:dyDescent="0.4">
      <c r="A3" s="11">
        <v>1</v>
      </c>
      <c r="B3" s="15" t="s">
        <v>67</v>
      </c>
      <c r="C3" s="16"/>
      <c r="D3" s="16"/>
      <c r="E3" s="16"/>
      <c r="F3" s="63"/>
      <c r="G3" s="63"/>
      <c r="H3" s="16" t="s">
        <v>107</v>
      </c>
      <c r="I3" s="16"/>
      <c r="J3" s="16"/>
      <c r="K3" s="26"/>
      <c r="L3" s="13"/>
      <c r="M3" s="15" t="s">
        <v>90</v>
      </c>
      <c r="N3" s="16"/>
      <c r="O3" s="16"/>
      <c r="P3" s="16"/>
      <c r="Q3" s="63"/>
      <c r="R3" s="63"/>
      <c r="S3" s="16" t="s">
        <v>107</v>
      </c>
      <c r="T3" s="16"/>
      <c r="U3" s="16"/>
      <c r="V3" s="26"/>
      <c r="W3" s="13"/>
      <c r="X3" s="15" t="s">
        <v>92</v>
      </c>
      <c r="Y3" s="16"/>
      <c r="Z3" s="16"/>
      <c r="AA3" s="16"/>
      <c r="AB3" s="63"/>
      <c r="AC3" s="63"/>
      <c r="AD3" s="16" t="s">
        <v>107</v>
      </c>
      <c r="AE3" s="16"/>
      <c r="AF3" s="16"/>
      <c r="AG3" s="26"/>
      <c r="AH3" s="13"/>
      <c r="AI3" s="15" t="s">
        <v>91</v>
      </c>
      <c r="AJ3" s="16"/>
      <c r="AK3" s="16"/>
      <c r="AL3" s="16"/>
      <c r="AM3" s="63"/>
      <c r="AN3" s="63"/>
      <c r="AO3" s="16" t="s">
        <v>107</v>
      </c>
      <c r="AP3" s="16"/>
      <c r="AQ3" s="16"/>
      <c r="AR3" s="26"/>
      <c r="AS3" s="13"/>
      <c r="AT3" s="15" t="s">
        <v>93</v>
      </c>
      <c r="AU3" s="16"/>
      <c r="AV3" s="16"/>
      <c r="AW3" s="16"/>
      <c r="AX3" s="63"/>
      <c r="AY3" s="63"/>
      <c r="AZ3" s="16" t="s">
        <v>107</v>
      </c>
      <c r="BA3" s="16"/>
      <c r="BB3" s="16"/>
      <c r="BC3" s="26"/>
    </row>
    <row r="4" spans="1:55" x14ac:dyDescent="0.4">
      <c r="B4" s="59" t="s">
        <v>64</v>
      </c>
      <c r="C4" s="60"/>
      <c r="D4" s="61"/>
      <c r="E4" s="63" t="s">
        <v>65</v>
      </c>
      <c r="F4" s="61" t="s">
        <v>66</v>
      </c>
      <c r="G4" s="66" t="s">
        <v>1</v>
      </c>
      <c r="H4" s="66" t="s">
        <v>2</v>
      </c>
      <c r="I4" s="66" t="s">
        <v>3</v>
      </c>
      <c r="J4" s="66" t="s">
        <v>4</v>
      </c>
      <c r="K4" s="65" t="s">
        <v>5</v>
      </c>
      <c r="L4" s="13"/>
      <c r="M4" s="59" t="s">
        <v>64</v>
      </c>
      <c r="N4" s="60"/>
      <c r="O4" s="61"/>
      <c r="P4" s="63" t="s">
        <v>65</v>
      </c>
      <c r="Q4" s="61" t="s">
        <v>66</v>
      </c>
      <c r="R4" s="66" t="s">
        <v>1</v>
      </c>
      <c r="S4" s="66" t="s">
        <v>2</v>
      </c>
      <c r="T4" s="66" t="s">
        <v>3</v>
      </c>
      <c r="U4" s="66" t="s">
        <v>4</v>
      </c>
      <c r="V4" s="65" t="s">
        <v>5</v>
      </c>
      <c r="W4" s="13"/>
      <c r="X4" s="59" t="s">
        <v>64</v>
      </c>
      <c r="Y4" s="60"/>
      <c r="Z4" s="61"/>
      <c r="AA4" s="63" t="s">
        <v>65</v>
      </c>
      <c r="AB4" s="61" t="s">
        <v>66</v>
      </c>
      <c r="AC4" s="66" t="s">
        <v>1</v>
      </c>
      <c r="AD4" s="66" t="s">
        <v>2</v>
      </c>
      <c r="AE4" s="66" t="s">
        <v>3</v>
      </c>
      <c r="AF4" s="66" t="s">
        <v>4</v>
      </c>
      <c r="AG4" s="65" t="s">
        <v>5</v>
      </c>
      <c r="AH4" s="13"/>
      <c r="AI4" s="59" t="s">
        <v>64</v>
      </c>
      <c r="AJ4" s="60"/>
      <c r="AK4" s="61"/>
      <c r="AL4" s="63" t="s">
        <v>65</v>
      </c>
      <c r="AM4" s="61" t="s">
        <v>66</v>
      </c>
      <c r="AN4" s="66" t="s">
        <v>1</v>
      </c>
      <c r="AO4" s="66" t="s">
        <v>2</v>
      </c>
      <c r="AP4" s="66" t="s">
        <v>3</v>
      </c>
      <c r="AQ4" s="66" t="s">
        <v>4</v>
      </c>
      <c r="AR4" s="65" t="s">
        <v>5</v>
      </c>
      <c r="AS4" s="13"/>
      <c r="AT4" s="59" t="s">
        <v>64</v>
      </c>
      <c r="AU4" s="60"/>
      <c r="AV4" s="61"/>
      <c r="AW4" s="63" t="s">
        <v>65</v>
      </c>
      <c r="AX4" s="61" t="s">
        <v>66</v>
      </c>
      <c r="AY4" s="66" t="s">
        <v>1</v>
      </c>
      <c r="AZ4" s="66" t="s">
        <v>2</v>
      </c>
      <c r="BA4" s="66" t="s">
        <v>3</v>
      </c>
      <c r="BB4" s="66" t="s">
        <v>4</v>
      </c>
      <c r="BC4" s="65" t="s">
        <v>5</v>
      </c>
    </row>
    <row r="5" spans="1:55" x14ac:dyDescent="0.4">
      <c r="B5" s="62">
        <v>70</v>
      </c>
      <c r="C5" s="63"/>
      <c r="D5" s="61"/>
      <c r="E5" s="65"/>
      <c r="F5" s="65"/>
      <c r="G5" s="3">
        <f>MAX(INDEX(マスタ裏!$B$4:$DN$8,MATCH(G4,マスタ裏!$A$4:$A$8,0),MATCH(B3&amp;B5,マスタ裏!$B$3:$DN$3,0)),IF(H3="ピクセルリマスター",0,-1))</f>
        <v>85</v>
      </c>
      <c r="H5" s="3">
        <f>MAX(INDEX(マスタ裏!$B$4:$DN$8,MATCH(H4,マスタ裏!$A$4:$A$8,0),MATCH(B3&amp;B5,マスタ裏!$B$3:$DN$3,0)),IF(H3="ピクセルリマスター",0,-1))</f>
        <v>41</v>
      </c>
      <c r="I5" s="3">
        <f>MAX(INDEX(マスタ裏!$B$4:$DN$8,MATCH(I4,マスタ裏!$A$4:$A$8,0),MATCH(B3&amp;B5,マスタ裏!$B$3:$DN$3,0)),IF(H3="ピクセルリマスター",0,-1))</f>
        <v>70</v>
      </c>
      <c r="J5" s="3">
        <f>MAX(INDEX(マスタ裏!$B$4:$DN$8,MATCH(J4,マスタ裏!$A$4:$A$8,0),MATCH(B3&amp;B5,マスタ裏!$B$3:$DN$3,0)),IF(H3="ピクセルリマスター",0,-1))</f>
        <v>36</v>
      </c>
      <c r="K5" s="3">
        <f>MAX(INDEX(マスタ裏!$B$4:$DN$8,MATCH(K4,マスタ裏!$A$4:$A$8,0),MATCH(B3&amp;B5,マスタ裏!$B$3:$DN$3,0)),IF(H3="ピクセルリマスター",0,-1))</f>
        <v>41</v>
      </c>
      <c r="L5" s="13"/>
      <c r="M5" s="62">
        <v>70</v>
      </c>
      <c r="N5" s="63"/>
      <c r="O5" s="61"/>
      <c r="P5" s="65"/>
      <c r="Q5" s="65"/>
      <c r="R5" s="3">
        <f>MAX(INDEX(マスタ裏!$B$4:$DN$8,MATCH(R4,マスタ裏!$A$4:$A$8,0),MATCH(M3&amp;M5,マスタ裏!$B$3:$DN$3,0)),IF(S3="ピクセルリマスター",0,-1))</f>
        <v>73</v>
      </c>
      <c r="S5" s="3">
        <f>MAX(INDEX(マスタ裏!$B$4:$DN$8,MATCH(S4,マスタ裏!$A$4:$A$8,0),MATCH(M3&amp;M5,マスタ裏!$B$3:$DN$3,0)),IF(S3="ピクセルリマスター",0,-1))</f>
        <v>48</v>
      </c>
      <c r="T5" s="3">
        <f>MAX(INDEX(マスタ裏!$B$4:$DN$8,MATCH(T4,マスタ裏!$A$4:$A$8,0),MATCH(M3&amp;M5,マスタ裏!$B$3:$DN$3,0)),IF(S3="ピクセルリマスター",0,-1))</f>
        <v>63</v>
      </c>
      <c r="U5" s="3">
        <f>MAX(INDEX(マスタ裏!$B$4:$DN$8,MATCH(U4,マスタ裏!$A$4:$A$8,0),MATCH(M3&amp;M5,マスタ裏!$B$3:$DN$3,0)),IF(S3="ピクセルリマスター",0,-1))</f>
        <v>12</v>
      </c>
      <c r="V5" s="3">
        <f>MAX(INDEX(マスタ裏!$B$4:$DN$8,MATCH(V4,マスタ裏!$A$4:$A$8,0),MATCH(M3&amp;M5,マスタ裏!$B$3:$DN$3,0)),IF(S3="ピクセルリマスター",0,-1))</f>
        <v>39</v>
      </c>
      <c r="W5" s="13"/>
      <c r="X5" s="62">
        <v>70</v>
      </c>
      <c r="Y5" s="63"/>
      <c r="Z5" s="61"/>
      <c r="AA5" s="65"/>
      <c r="AB5" s="65"/>
      <c r="AC5" s="3">
        <f>MAX(INDEX(マスタ裏!$B$4:$DN$8,MATCH(AC4,マスタ裏!$A$4:$A$8,0),MATCH(X3&amp;X5,マスタ裏!$B$3:$DN$3,0)),IF(AD3="ピクセルリマスター",0,-1))</f>
        <v>36</v>
      </c>
      <c r="AD5" s="3">
        <f>MAX(INDEX(マスタ裏!$B$4:$DN$8,MATCH(AD4,マスタ裏!$A$4:$A$8,0),MATCH(X3&amp;X5,マスタ裏!$B$3:$DN$3,0)),IF(AD3="ピクセルリマスター",0,-1))</f>
        <v>33</v>
      </c>
      <c r="AE5" s="3">
        <f>MAX(INDEX(マスタ裏!$B$4:$DN$8,MATCH(AE4,マスタ裏!$A$4:$A$8,0),MATCH(X3&amp;X5,マスタ裏!$B$3:$DN$3,0)),IF(AD3="ピクセルリマスター",0,-1))</f>
        <v>34</v>
      </c>
      <c r="AF5" s="3">
        <f>MAX(INDEX(マスタ裏!$B$4:$DN$8,MATCH(AF4,マスタ裏!$A$4:$A$8,0),MATCH(X3&amp;X5,マスタ裏!$B$3:$DN$3,0)),IF(AD3="ピクセルリマスター",0,-1))</f>
        <v>63</v>
      </c>
      <c r="AG5" s="3">
        <f>MAX(INDEX(マスタ裏!$B$4:$DN$8,MATCH(AG4,マスタ裏!$A$4:$A$8,0),MATCH(X3&amp;X5,マスタ裏!$B$3:$DN$3,0)),IF(AD3="ピクセルリマスター",0,-1))</f>
        <v>54</v>
      </c>
      <c r="AH5" s="13"/>
      <c r="AI5" s="62">
        <v>70</v>
      </c>
      <c r="AJ5" s="63"/>
      <c r="AK5" s="61"/>
      <c r="AL5" s="65"/>
      <c r="AM5" s="65"/>
      <c r="AN5" s="3">
        <f>MAX(INDEX(マスタ裏!$B$4:$DN$8,MATCH(AN4,マスタ裏!$A$4:$A$8,0),MATCH(AI3&amp;AI5,マスタ裏!$B$3:$DN$3,0)),IF(AO3="ピクセルリマスター",0,-1))</f>
        <v>48</v>
      </c>
      <c r="AO5" s="3">
        <f>MAX(INDEX(マスタ裏!$B$4:$DN$8,MATCH(AO4,マスタ裏!$A$4:$A$8,0),MATCH(AI3&amp;AI5,マスタ裏!$B$3:$DN$3,0)),IF(AO3="ピクセルリマスター",0,-1))</f>
        <v>32</v>
      </c>
      <c r="AP5" s="3">
        <f>MAX(INDEX(マスタ裏!$B$4:$DN$8,MATCH(AP4,マスタ裏!$A$4:$A$8,0),MATCH(AI3&amp;AI5,マスタ裏!$B$3:$DN$3,0)),IF(AO3="ピクセルリマスター",0,-1))</f>
        <v>42</v>
      </c>
      <c r="AQ5" s="3">
        <f>MAX(INDEX(マスタ裏!$B$4:$DN$8,MATCH(AQ4,マスタ裏!$A$4:$A$8,0),MATCH(AI3&amp;AI5,マスタ裏!$B$3:$DN$3,0)),IF(AO3="ピクセルリマスター",0,-1))</f>
        <v>22</v>
      </c>
      <c r="AR5" s="3">
        <f>MAX(INDEX(マスタ裏!$B$4:$DN$8,MATCH(AR4,マスタ裏!$A$4:$A$8,0),MATCH(AI3&amp;AI5,マスタ裏!$B$3:$DN$3,0)),IF(AO3="ピクセルリマスター",0,-1))</f>
        <v>71</v>
      </c>
      <c r="AS5" s="13"/>
      <c r="AT5" s="62">
        <v>70</v>
      </c>
      <c r="AU5" s="63"/>
      <c r="AV5" s="61"/>
      <c r="AW5" s="65"/>
      <c r="AX5" s="65"/>
      <c r="AY5" s="3">
        <f>MAX(INDEX(マスタ裏!$B$4:$DN$8,MATCH(AY4,マスタ裏!$A$4:$A$8,0),MATCH(AT3&amp;AT5,マスタ裏!$B$3:$DN$3,0)),IF(AZ3="ピクセルリマスター",0,-1))</f>
        <v>59</v>
      </c>
      <c r="AZ5" s="3">
        <f>MAX(INDEX(マスタ裏!$B$4:$DN$8,MATCH(AZ4,マスタ裏!$A$4:$A$8,0),MATCH(AT3&amp;AT5,マスタ裏!$B$3:$DN$3,0)),IF(AZ3="ピクセルリマスター",0,-1))</f>
        <v>54</v>
      </c>
      <c r="BA5" s="3">
        <f>MAX(INDEX(マスタ裏!$B$4:$DN$8,MATCH(BA4,マスタ裏!$A$4:$A$8,0),MATCH(AT3&amp;AT5,マスタ裏!$B$3:$DN$3,0)),IF(AZ3="ピクセルリマスター",0,-1))</f>
        <v>47</v>
      </c>
      <c r="BB5" s="3">
        <f>MAX(INDEX(マスタ裏!$B$4:$DN$8,MATCH(BB4,マスタ裏!$A$4:$A$8,0),MATCH(AT3&amp;AT5,マスタ裏!$B$3:$DN$3,0)),IF(AZ3="ピクセルリマスター",0,-1))</f>
        <v>34</v>
      </c>
      <c r="BC5" s="3">
        <f>MAX(INDEX(マスタ裏!$B$4:$DN$8,MATCH(BC4,マスタ裏!$A$4:$A$8,0),MATCH(AT3&amp;AT5,マスタ裏!$B$3:$DN$3,0)),IF(AZ3="ピクセルリマスター",0,-1))</f>
        <v>25</v>
      </c>
    </row>
    <row r="6" spans="1:55" x14ac:dyDescent="0.4">
      <c r="B6" s="64" t="s">
        <v>6</v>
      </c>
      <c r="C6" s="63"/>
      <c r="D6" s="61"/>
      <c r="E6" s="14"/>
      <c r="F6" s="14"/>
      <c r="G6" s="3">
        <f>MAX(INDEX(マスタ裏!$B$4:$DN$8,MATCH(G4,マスタ裏!$A$4:$A$8,0),MATCH(B3&amp;$B6,マスタ裏!$B$3:$DN$3,0)),IF(H3="ピクセルリマスター",0,-1))</f>
        <v>0</v>
      </c>
      <c r="H6" s="3">
        <f>MAX(INDEX(マスタ裏!$B$4:$DN$8,MATCH(H4,マスタ裏!$A$4:$A$8,0),MATCH(B3&amp;$B6,マスタ裏!$B$3:$DN$3,0)),IF(H3="ピクセルリマスター",0,-1))</f>
        <v>0</v>
      </c>
      <c r="I6" s="3">
        <f>MAX(INDEX(マスタ裏!$B$4:$DN$8,MATCH(I4,マスタ裏!$A$4:$A$8,0),MATCH(B3&amp;$B6,マスタ裏!$B$3:$DN$3,0)),IF(H3="ピクセルリマスター",0,-1))</f>
        <v>0</v>
      </c>
      <c r="J6" s="3">
        <f>MAX(INDEX(マスタ裏!$B$4:$DN$8,MATCH(J4,マスタ裏!$A$4:$A$8,0),MATCH(B3&amp;$B6,マスタ裏!$B$3:$DN$3,0)),IF(H3="ピクセルリマスター",0,-1))</f>
        <v>0</v>
      </c>
      <c r="K6" s="3">
        <f>MAX(INDEX(マスタ裏!$B$4:$DN$8,MATCH(K4,マスタ裏!$A$4:$A$8,0),MATCH(B3&amp;$B6,マスタ裏!$B$3:$DN$3,0)),IF(H3="ピクセルリマスター",0,-1))</f>
        <v>0</v>
      </c>
      <c r="L6" s="13"/>
      <c r="M6" s="64" t="s">
        <v>6</v>
      </c>
      <c r="N6" s="63"/>
      <c r="O6" s="61"/>
      <c r="P6" s="14"/>
      <c r="Q6" s="14"/>
      <c r="R6" s="3">
        <f>MAX(INDEX(マスタ裏!$B$4:$DN$8,MATCH(R4,マスタ裏!$A$4:$A$8,0),MATCH(M3&amp;$B6,マスタ裏!$B$3:$DN$3,0)),IF(S3="ピクセルリマスター",0,-1))</f>
        <v>0</v>
      </c>
      <c r="S6" s="3">
        <f>MAX(INDEX(マスタ裏!$B$4:$DN$8,MATCH(S4,マスタ裏!$A$4:$A$8,0),MATCH(M3&amp;$B6,マスタ裏!$B$3:$DN$3,0)),IF(S3="ピクセルリマスター",0,-1))</f>
        <v>0</v>
      </c>
      <c r="T6" s="3">
        <f>MAX(INDEX(マスタ裏!$B$4:$DN$8,MATCH(T4,マスタ裏!$A$4:$A$8,0),MATCH(M3&amp;$B6,マスタ裏!$B$3:$DN$3,0)),IF(S3="ピクセルリマスター",0,-1))</f>
        <v>0</v>
      </c>
      <c r="U6" s="3">
        <f>MAX(INDEX(マスタ裏!$B$4:$DN$8,MATCH(U4,マスタ裏!$A$4:$A$8,0),MATCH(M3&amp;$B6,マスタ裏!$B$3:$DN$3,0)),IF(S3="ピクセルリマスター",0,-1))</f>
        <v>0</v>
      </c>
      <c r="V6" s="3">
        <f>MAX(INDEX(マスタ裏!$B$4:$DN$8,MATCH(V4,マスタ裏!$A$4:$A$8,0),MATCH(M3&amp;$B6,マスタ裏!$B$3:$DN$3,0)),IF(S3="ピクセルリマスター",0,-1))</f>
        <v>0</v>
      </c>
      <c r="W6" s="13"/>
      <c r="X6" s="64" t="s">
        <v>6</v>
      </c>
      <c r="Y6" s="63"/>
      <c r="Z6" s="61"/>
      <c r="AA6" s="14"/>
      <c r="AB6" s="14"/>
      <c r="AC6" s="3">
        <f>MAX(INDEX(マスタ裏!$B$4:$DN$8,MATCH(AC4,マスタ裏!$A$4:$A$8,0),MATCH(X3&amp;$B6,マスタ裏!$B$3:$DN$3,0)),IF(AD3="ピクセルリマスター",0,-1))</f>
        <v>0</v>
      </c>
      <c r="AD6" s="3">
        <f>MAX(INDEX(マスタ裏!$B$4:$DN$8,MATCH(AD4,マスタ裏!$A$4:$A$8,0),MATCH(X3&amp;$B6,マスタ裏!$B$3:$DN$3,0)),IF(AD3="ピクセルリマスター",0,-1))</f>
        <v>0</v>
      </c>
      <c r="AE6" s="3">
        <f>MAX(INDEX(マスタ裏!$B$4:$DN$8,MATCH(AE4,マスタ裏!$A$4:$A$8,0),MATCH(X3&amp;$B6,マスタ裏!$B$3:$DN$3,0)),IF(AD3="ピクセルリマスター",0,-1))</f>
        <v>0</v>
      </c>
      <c r="AF6" s="3">
        <f>MAX(INDEX(マスタ裏!$B$4:$DN$8,MATCH(AF4,マスタ裏!$A$4:$A$8,0),MATCH(X3&amp;$B6,マスタ裏!$B$3:$DN$3,0)),IF(AD3="ピクセルリマスター",0,-1))</f>
        <v>0</v>
      </c>
      <c r="AG6" s="3">
        <f>MAX(INDEX(マスタ裏!$B$4:$DN$8,MATCH(AG4,マスタ裏!$A$4:$A$8,0),MATCH(X3&amp;$B6,マスタ裏!$B$3:$DN$3,0)),IF(AD3="ピクセルリマスター",0,-1))</f>
        <v>0</v>
      </c>
      <c r="AH6" s="13"/>
      <c r="AI6" s="64" t="s">
        <v>6</v>
      </c>
      <c r="AJ6" s="63"/>
      <c r="AK6" s="61"/>
      <c r="AL6" s="14"/>
      <c r="AM6" s="14"/>
      <c r="AN6" s="3">
        <f>MAX(INDEX(マスタ裏!$B$4:$DN$8,MATCH(AN4,マスタ裏!$A$4:$A$8,0),MATCH(AI3&amp;$B6,マスタ裏!$B$3:$DN$3,0)),IF(AO3="ピクセルリマスター",0,-1))</f>
        <v>0</v>
      </c>
      <c r="AO6" s="3">
        <f>MAX(INDEX(マスタ裏!$B$4:$DN$8,MATCH(AO4,マスタ裏!$A$4:$A$8,0),MATCH(AI3&amp;$B6,マスタ裏!$B$3:$DN$3,0)),IF(AO3="ピクセルリマスター",0,-1))</f>
        <v>0</v>
      </c>
      <c r="AP6" s="3">
        <f>MAX(INDEX(マスタ裏!$B$4:$DN$8,MATCH(AP4,マスタ裏!$A$4:$A$8,0),MATCH(AI3&amp;$B6,マスタ裏!$B$3:$DN$3,0)),IF(AO3="ピクセルリマスター",0,-1))</f>
        <v>0</v>
      </c>
      <c r="AQ6" s="3">
        <f>MAX(INDEX(マスタ裏!$B$4:$DN$8,MATCH(AQ4,マスタ裏!$A$4:$A$8,0),MATCH(AI3&amp;$B6,マスタ裏!$B$3:$DN$3,0)),IF(AO3="ピクセルリマスター",0,-1))</f>
        <v>0</v>
      </c>
      <c r="AR6" s="3">
        <f>MAX(INDEX(マスタ裏!$B$4:$DN$8,MATCH(AR4,マスタ裏!$A$4:$A$8,0),MATCH(AI3&amp;$B6,マスタ裏!$B$3:$DN$3,0)),IF(AO3="ピクセルリマスター",0,-1))</f>
        <v>0</v>
      </c>
      <c r="AS6" s="13"/>
      <c r="AT6" s="64" t="s">
        <v>6</v>
      </c>
      <c r="AU6" s="63"/>
      <c r="AV6" s="61"/>
      <c r="AW6" s="14"/>
      <c r="AX6" s="14"/>
      <c r="AY6" s="3">
        <f>MAX(INDEX(マスタ裏!$B$4:$DN$8,MATCH(AY4,マスタ裏!$A$4:$A$8,0),MATCH(AT3&amp;$B6,マスタ裏!$B$3:$DN$3,0)),IF(AZ3="ピクセルリマスター",0,-1))</f>
        <v>0</v>
      </c>
      <c r="AZ6" s="3">
        <f>MAX(INDEX(マスタ裏!$B$4:$DN$8,MATCH(AZ4,マスタ裏!$A$4:$A$8,0),MATCH(AT3&amp;$B6,マスタ裏!$B$3:$DN$3,0)),IF(AZ3="ピクセルリマスター",0,-1))</f>
        <v>0</v>
      </c>
      <c r="BA6" s="3">
        <f>MAX(INDEX(マスタ裏!$B$4:$DN$8,MATCH(BA4,マスタ裏!$A$4:$A$8,0),MATCH(AT3&amp;$B6,マスタ裏!$B$3:$DN$3,0)),IF(AZ3="ピクセルリマスター",0,-1))</f>
        <v>0</v>
      </c>
      <c r="BB6" s="3">
        <f>MAX(INDEX(マスタ裏!$B$4:$DN$8,MATCH(BB4,マスタ裏!$A$4:$A$8,0),MATCH(AT3&amp;$B6,マスタ裏!$B$3:$DN$3,0)),IF(AZ3="ピクセルリマスター",0,-1))</f>
        <v>0</v>
      </c>
      <c r="BC6" s="3">
        <f>MAX(INDEX(マスタ裏!$B$4:$DN$8,MATCH(BC4,マスタ裏!$A$4:$A$8,0),MATCH(AT3&amp;$B6,マスタ裏!$B$3:$DN$3,0)),IF(AZ3="ピクセルリマスター",0,-1))</f>
        <v>0</v>
      </c>
    </row>
    <row r="7" spans="1:55" x14ac:dyDescent="0.4">
      <c r="B7" s="64" t="s">
        <v>7</v>
      </c>
      <c r="C7" s="63"/>
      <c r="D7" s="61"/>
      <c r="E7" s="14"/>
      <c r="F7" s="14"/>
      <c r="G7" s="3">
        <f>MAX(INDEX(マスタ裏!$B$4:$DN$8,MATCH(G4,マスタ裏!$A$4:$A$8,0),MATCH(B3&amp;$B7,マスタ裏!$B$3:$DN$3,0)),IF(H3="ピクセルリマスター",0,-1))</f>
        <v>0</v>
      </c>
      <c r="H7" s="3">
        <f>MAX(INDEX(マスタ裏!$B$4:$DN$8,MATCH(H4,マスタ裏!$A$4:$A$8,0),MATCH(B3&amp;$B7,マスタ裏!$B$3:$DN$3,0)),IF(H3="ピクセルリマスター",0,-1))</f>
        <v>0</v>
      </c>
      <c r="I7" s="3">
        <f>MAX(INDEX(マスタ裏!$B$4:$DN$8,MATCH(I4,マスタ裏!$A$4:$A$8,0),MATCH(B3&amp;$B7,マスタ裏!$B$3:$DN$3,0)),IF(H3="ピクセルリマスター",0,-1))</f>
        <v>1</v>
      </c>
      <c r="J7" s="3">
        <f>MAX(INDEX(マスタ裏!$B$4:$DN$8,MATCH(J4,マスタ裏!$A$4:$A$8,0),MATCH(B3&amp;$B7,マスタ裏!$B$3:$DN$3,0)),IF(H3="ピクセルリマスター",0,-1))</f>
        <v>1</v>
      </c>
      <c r="K7" s="3">
        <f>MAX(INDEX(マスタ裏!$B$4:$DN$8,MATCH(K4,マスタ裏!$A$4:$A$8,0),MATCH(B3&amp;$B7,マスタ裏!$B$3:$DN$3,0)),IF(H3="ピクセルリマスター",0,-1))</f>
        <v>0</v>
      </c>
      <c r="L7" s="13"/>
      <c r="M7" s="64" t="s">
        <v>7</v>
      </c>
      <c r="N7" s="63"/>
      <c r="O7" s="61"/>
      <c r="P7" s="14"/>
      <c r="Q7" s="14"/>
      <c r="R7" s="3">
        <f>MAX(INDEX(マスタ裏!$B$4:$DN$8,MATCH(R4,マスタ裏!$A$4:$A$8,0),MATCH(M3&amp;$B7,マスタ裏!$B$3:$DN$3,0)),IF(S3="ピクセルリマスター",0,-1))</f>
        <v>0</v>
      </c>
      <c r="S7" s="3">
        <f>MAX(INDEX(マスタ裏!$B$4:$DN$8,MATCH(S4,マスタ裏!$A$4:$A$8,0),MATCH(M3&amp;$B7,マスタ裏!$B$3:$DN$3,0)),IF(S3="ピクセルリマスター",0,-1))</f>
        <v>0</v>
      </c>
      <c r="T7" s="3">
        <f>MAX(INDEX(マスタ裏!$B$4:$DN$8,MATCH(T4,マスタ裏!$A$4:$A$8,0),MATCH(M3&amp;$B7,マスタ裏!$B$3:$DN$3,0)),IF(S3="ピクセルリマスター",0,-1))</f>
        <v>0</v>
      </c>
      <c r="U7" s="3">
        <f>MAX(INDEX(マスタ裏!$B$4:$DN$8,MATCH(U4,マスタ裏!$A$4:$A$8,0),MATCH(M3&amp;$B7,マスタ裏!$B$3:$DN$3,0)),IF(S3="ピクセルリマスター",0,-1))</f>
        <v>0</v>
      </c>
      <c r="V7" s="3">
        <f>MAX(INDEX(マスタ裏!$B$4:$DN$8,MATCH(V4,マスタ裏!$A$4:$A$8,0),MATCH(M3&amp;$B7,マスタ裏!$B$3:$DN$3,0)),IF(S3="ピクセルリマスター",0,-1))</f>
        <v>0</v>
      </c>
      <c r="W7" s="13"/>
      <c r="X7" s="64" t="s">
        <v>7</v>
      </c>
      <c r="Y7" s="63"/>
      <c r="Z7" s="61"/>
      <c r="AA7" s="14"/>
      <c r="AB7" s="14"/>
      <c r="AC7" s="3">
        <f>MAX(INDEX(マスタ裏!$B$4:$DN$8,MATCH(AC4,マスタ裏!$A$4:$A$8,0),MATCH(X3&amp;$B7,マスタ裏!$B$3:$DN$3,0)),IF(AD3="ピクセルリマスター",0,-1))</f>
        <v>0</v>
      </c>
      <c r="AD7" s="3">
        <f>MAX(INDEX(マスタ裏!$B$4:$DN$8,MATCH(AD4,マスタ裏!$A$4:$A$8,0),MATCH(X3&amp;$B7,マスタ裏!$B$3:$DN$3,0)),IF(AD3="ピクセルリマスター",0,-1))</f>
        <v>0</v>
      </c>
      <c r="AE7" s="3">
        <f>MAX(INDEX(マスタ裏!$B$4:$DN$8,MATCH(AE4,マスタ裏!$A$4:$A$8,0),MATCH(X3&amp;$B7,マスタ裏!$B$3:$DN$3,0)),IF(AD3="ピクセルリマスター",0,-1))</f>
        <v>0</v>
      </c>
      <c r="AF7" s="3">
        <f>MAX(INDEX(マスタ裏!$B$4:$DN$8,MATCH(AF4,マスタ裏!$A$4:$A$8,0),MATCH(X3&amp;$B7,マスタ裏!$B$3:$DN$3,0)),IF(AD3="ピクセルリマスター",0,-1))</f>
        <v>0</v>
      </c>
      <c r="AG7" s="3">
        <f>MAX(INDEX(マスタ裏!$B$4:$DN$8,MATCH(AG4,マスタ裏!$A$4:$A$8,0),MATCH(X3&amp;$B7,マスタ裏!$B$3:$DN$3,0)),IF(AD3="ピクセルリマスター",0,-1))</f>
        <v>0</v>
      </c>
      <c r="AH7" s="13"/>
      <c r="AI7" s="64" t="s">
        <v>7</v>
      </c>
      <c r="AJ7" s="63"/>
      <c r="AK7" s="61"/>
      <c r="AL7" s="14"/>
      <c r="AM7" s="14"/>
      <c r="AN7" s="3">
        <f>MAX(INDEX(マスタ裏!$B$4:$DN$8,MATCH(AN4,マスタ裏!$A$4:$A$8,0),MATCH(AI3&amp;$B7,マスタ裏!$B$3:$DN$3,0)),IF(AO3="ピクセルリマスター",0,-1))</f>
        <v>0</v>
      </c>
      <c r="AO7" s="3">
        <f>MAX(INDEX(マスタ裏!$B$4:$DN$8,MATCH(AO4,マスタ裏!$A$4:$A$8,0),MATCH(AI3&amp;$B7,マスタ裏!$B$3:$DN$3,0)),IF(AO3="ピクセルリマスター",0,-1))</f>
        <v>0</v>
      </c>
      <c r="AP7" s="3">
        <f>MAX(INDEX(マスタ裏!$B$4:$DN$8,MATCH(AP4,マスタ裏!$A$4:$A$8,0),MATCH(AI3&amp;$B7,マスタ裏!$B$3:$DN$3,0)),IF(AO3="ピクセルリマスター",0,-1))</f>
        <v>0</v>
      </c>
      <c r="AQ7" s="3">
        <f>MAX(INDEX(マスタ裏!$B$4:$DN$8,MATCH(AQ4,マスタ裏!$A$4:$A$8,0),MATCH(AI3&amp;$B7,マスタ裏!$B$3:$DN$3,0)),IF(AO3="ピクセルリマスター",0,-1))</f>
        <v>0</v>
      </c>
      <c r="AR7" s="3">
        <f>MAX(INDEX(マスタ裏!$B$4:$DN$8,MATCH(AR4,マスタ裏!$A$4:$A$8,0),MATCH(AI3&amp;$B7,マスタ裏!$B$3:$DN$3,0)),IF(AO3="ピクセルリマスター",0,-1))</f>
        <v>0</v>
      </c>
      <c r="AS7" s="13"/>
      <c r="AT7" s="64" t="s">
        <v>7</v>
      </c>
      <c r="AU7" s="63"/>
      <c r="AV7" s="61"/>
      <c r="AW7" s="14"/>
      <c r="AX7" s="14"/>
      <c r="AY7" s="3">
        <f>MAX(INDEX(マスタ裏!$B$4:$DN$8,MATCH(AY4,マスタ裏!$A$4:$A$8,0),MATCH(AT3&amp;$B7,マスタ裏!$B$3:$DN$3,0)),IF(AZ3="ピクセルリマスター",0,-1))</f>
        <v>1</v>
      </c>
      <c r="AZ7" s="3">
        <f>MAX(INDEX(マスタ裏!$B$4:$DN$8,MATCH(AZ4,マスタ裏!$A$4:$A$8,0),MATCH(AT3&amp;$B7,マスタ裏!$B$3:$DN$3,0)),IF(AZ3="ピクセルリマスター",0,-1))</f>
        <v>0</v>
      </c>
      <c r="BA7" s="3">
        <f>MAX(INDEX(マスタ裏!$B$4:$DN$8,MATCH(BA4,マスタ裏!$A$4:$A$8,0),MATCH(AT3&amp;$B7,マスタ裏!$B$3:$DN$3,0)),IF(AZ3="ピクセルリマスター",0,-1))</f>
        <v>0</v>
      </c>
      <c r="BB7" s="3">
        <f>MAX(INDEX(マスタ裏!$B$4:$DN$8,MATCH(BB4,マスタ裏!$A$4:$A$8,0),MATCH(AT3&amp;$B7,マスタ裏!$B$3:$DN$3,0)),IF(AZ3="ピクセルリマスター",0,-1))</f>
        <v>0</v>
      </c>
      <c r="BC7" s="3">
        <f>MAX(INDEX(マスタ裏!$B$4:$DN$8,MATCH(BC4,マスタ裏!$A$4:$A$8,0),MATCH(AT3&amp;$B7,マスタ裏!$B$3:$DN$3,0)),IF(AZ3="ピクセルリマスター",0,-1))</f>
        <v>0</v>
      </c>
    </row>
    <row r="8" spans="1:55" x14ac:dyDescent="0.4">
      <c r="B8" s="64" t="s">
        <v>8</v>
      </c>
      <c r="C8" s="63"/>
      <c r="D8" s="61"/>
      <c r="E8" s="14"/>
      <c r="F8" s="14"/>
      <c r="G8" s="3">
        <f>MAX(INDEX(マスタ裏!$B$4:$DN$8,MATCH(G4,マスタ裏!$A$4:$A$8,0),MATCH(B3&amp;$B8,マスタ裏!$B$3:$DN$3,0)),IF(H3="ピクセルリマスター",0,-1))</f>
        <v>1</v>
      </c>
      <c r="H8" s="3">
        <f>MAX(INDEX(マスタ裏!$B$4:$DN$8,MATCH(H4,マスタ裏!$A$4:$A$8,0),MATCH(B3&amp;$B8,マスタ裏!$B$3:$DN$3,0)),IF(H3="ピクセルリマスター",0,-1))</f>
        <v>0</v>
      </c>
      <c r="I8" s="3">
        <f>MAX(INDEX(マスタ裏!$B$4:$DN$8,MATCH(I4,マスタ裏!$A$4:$A$8,0),MATCH(B3&amp;$B8,マスタ裏!$B$3:$DN$3,0)),IF(H3="ピクセルリマスター",0,-1))</f>
        <v>1</v>
      </c>
      <c r="J8" s="3">
        <f>MAX(INDEX(マスタ裏!$B$4:$DN$8,MATCH(J4,マスタ裏!$A$4:$A$8,0),MATCH(B3&amp;$B8,マスタ裏!$B$3:$DN$3,0)),IF(H3="ピクセルリマスター",0,-1))</f>
        <v>0</v>
      </c>
      <c r="K8" s="3">
        <f>MAX(INDEX(マスタ裏!$B$4:$DN$8,MATCH(K4,マスタ裏!$A$4:$A$8,0),MATCH(B3&amp;$B8,マスタ裏!$B$3:$DN$3,0)),IF(H3="ピクセルリマスター",0,-1))</f>
        <v>1</v>
      </c>
      <c r="L8" s="13"/>
      <c r="M8" s="64" t="s">
        <v>8</v>
      </c>
      <c r="N8" s="63"/>
      <c r="O8" s="61"/>
      <c r="P8" s="14"/>
      <c r="Q8" s="14"/>
      <c r="R8" s="3">
        <f>MAX(INDEX(マスタ裏!$B$4:$DN$8,MATCH(R4,マスタ裏!$A$4:$A$8,0),MATCH(M3&amp;$B8,マスタ裏!$B$3:$DN$3,0)),IF(S3="ピクセルリマスター",0,-1))</f>
        <v>1</v>
      </c>
      <c r="S8" s="3">
        <f>MAX(INDEX(マスタ裏!$B$4:$DN$8,MATCH(S4,マスタ裏!$A$4:$A$8,0),MATCH(M3&amp;$B8,マスタ裏!$B$3:$DN$3,0)),IF(S3="ピクセルリマスター",0,-1))</f>
        <v>1</v>
      </c>
      <c r="T8" s="3">
        <f>MAX(INDEX(マスタ裏!$B$4:$DN$8,MATCH(T4,マスタ裏!$A$4:$A$8,0),MATCH(M3&amp;$B8,マスタ裏!$B$3:$DN$3,0)),IF(S3="ピクセルリマスター",0,-1))</f>
        <v>1</v>
      </c>
      <c r="U8" s="3">
        <f>MAX(INDEX(マスタ裏!$B$4:$DN$8,MATCH(U4,マスタ裏!$A$4:$A$8,0),MATCH(M3&amp;$B8,マスタ裏!$B$3:$DN$3,0)),IF(S3="ピクセルリマスター",0,-1))</f>
        <v>0</v>
      </c>
      <c r="V8" s="3">
        <f>MAX(INDEX(マスタ裏!$B$4:$DN$8,MATCH(V4,マスタ裏!$A$4:$A$8,0),MATCH(M3&amp;$B8,マスタ裏!$B$3:$DN$3,0)),IF(S3="ピクセルリマスター",0,-1))</f>
        <v>0</v>
      </c>
      <c r="W8" s="13"/>
      <c r="X8" s="64" t="s">
        <v>8</v>
      </c>
      <c r="Y8" s="63"/>
      <c r="Z8" s="61"/>
      <c r="AA8" s="14"/>
      <c r="AB8" s="14"/>
      <c r="AC8" s="3">
        <f>MAX(INDEX(マスタ裏!$B$4:$DN$8,MATCH(AC4,マスタ裏!$A$4:$A$8,0),MATCH(X3&amp;$B8,マスタ裏!$B$3:$DN$3,0)),IF(AD3="ピクセルリマスター",0,-1))</f>
        <v>0</v>
      </c>
      <c r="AD8" s="3">
        <f>MAX(INDEX(マスタ裏!$B$4:$DN$8,MATCH(AD4,マスタ裏!$A$4:$A$8,0),MATCH(X3&amp;$B8,マスタ裏!$B$3:$DN$3,0)),IF(AD3="ピクセルリマスター",0,-1))</f>
        <v>0</v>
      </c>
      <c r="AE8" s="3">
        <f>MAX(INDEX(マスタ裏!$B$4:$DN$8,MATCH(AE4,マスタ裏!$A$4:$A$8,0),MATCH(X3&amp;$B8,マスタ裏!$B$3:$DN$3,0)),IF(AD3="ピクセルリマスター",0,-1))</f>
        <v>0</v>
      </c>
      <c r="AF8" s="3">
        <f>MAX(INDEX(マスタ裏!$B$4:$DN$8,MATCH(AF4,マスタ裏!$A$4:$A$8,0),MATCH(X3&amp;$B8,マスタ裏!$B$3:$DN$3,0)),IF(AD3="ピクセルリマスター",0,-1))</f>
        <v>0</v>
      </c>
      <c r="AG8" s="3">
        <f>MAX(INDEX(マスタ裏!$B$4:$DN$8,MATCH(AG4,マスタ裏!$A$4:$A$8,0),MATCH(X3&amp;$B8,マスタ裏!$B$3:$DN$3,0)),IF(AD3="ピクセルリマスター",0,-1))</f>
        <v>0</v>
      </c>
      <c r="AH8" s="13"/>
      <c r="AI8" s="64" t="s">
        <v>8</v>
      </c>
      <c r="AJ8" s="63"/>
      <c r="AK8" s="61"/>
      <c r="AL8" s="14"/>
      <c r="AM8" s="14"/>
      <c r="AN8" s="3">
        <f>MAX(INDEX(マスタ裏!$B$4:$DN$8,MATCH(AN4,マスタ裏!$A$4:$A$8,0),MATCH(AI3&amp;$B8,マスタ裏!$B$3:$DN$3,0)),IF(AO3="ピクセルリマスター",0,-1))</f>
        <v>1</v>
      </c>
      <c r="AO8" s="3">
        <f>MAX(INDEX(マスタ裏!$B$4:$DN$8,MATCH(AO4,マスタ裏!$A$4:$A$8,0),MATCH(AI3&amp;$B8,マスタ裏!$B$3:$DN$3,0)),IF(AO3="ピクセルリマスター",0,-1))</f>
        <v>0</v>
      </c>
      <c r="AP8" s="3">
        <f>MAX(INDEX(マスタ裏!$B$4:$DN$8,MATCH(AP4,マスタ裏!$A$4:$A$8,0),MATCH(AI3&amp;$B8,マスタ裏!$B$3:$DN$3,0)),IF(AO3="ピクセルリマスター",0,-1))</f>
        <v>1</v>
      </c>
      <c r="AQ8" s="3">
        <f>MAX(INDEX(マスタ裏!$B$4:$DN$8,MATCH(AQ4,マスタ裏!$A$4:$A$8,0),MATCH(AI3&amp;$B8,マスタ裏!$B$3:$DN$3,0)),IF(AO3="ピクセルリマスター",0,-1))</f>
        <v>0</v>
      </c>
      <c r="AR8" s="3">
        <f>MAX(INDEX(マスタ裏!$B$4:$DN$8,MATCH(AR4,マスタ裏!$A$4:$A$8,0),MATCH(AI3&amp;$B8,マスタ裏!$B$3:$DN$3,0)),IF(AO3="ピクセルリマスター",0,-1))</f>
        <v>1</v>
      </c>
      <c r="AS8" s="13"/>
      <c r="AT8" s="64" t="s">
        <v>8</v>
      </c>
      <c r="AU8" s="63"/>
      <c r="AV8" s="61"/>
      <c r="AW8" s="14"/>
      <c r="AX8" s="14"/>
      <c r="AY8" s="3">
        <f>MAX(INDEX(マスタ裏!$B$4:$DN$8,MATCH(AY4,マスタ裏!$A$4:$A$8,0),MATCH(AT3&amp;$B8,マスタ裏!$B$3:$DN$3,0)),IF(AZ3="ピクセルリマスター",0,-1))</f>
        <v>0</v>
      </c>
      <c r="AZ8" s="3">
        <f>MAX(INDEX(マスタ裏!$B$4:$DN$8,MATCH(AZ4,マスタ裏!$A$4:$A$8,0),MATCH(AT3&amp;$B8,マスタ裏!$B$3:$DN$3,0)),IF(AZ3="ピクセルリマスター",0,-1))</f>
        <v>1</v>
      </c>
      <c r="BA8" s="3">
        <f>MAX(INDEX(マスタ裏!$B$4:$DN$8,MATCH(BA4,マスタ裏!$A$4:$A$8,0),MATCH(AT3&amp;$B8,マスタ裏!$B$3:$DN$3,0)),IF(AZ3="ピクセルリマスター",0,-1))</f>
        <v>0</v>
      </c>
      <c r="BB8" s="3">
        <f>MAX(INDEX(マスタ裏!$B$4:$DN$8,MATCH(BB4,マスタ裏!$A$4:$A$8,0),MATCH(AT3&amp;$B8,マスタ裏!$B$3:$DN$3,0)),IF(AZ3="ピクセルリマスター",0,-1))</f>
        <v>0</v>
      </c>
      <c r="BC8" s="3">
        <f>MAX(INDEX(マスタ裏!$B$4:$DN$8,MATCH(BC4,マスタ裏!$A$4:$A$8,0),MATCH(AT3&amp;$B8,マスタ裏!$B$3:$DN$3,0)),IF(AZ3="ピクセルリマスター",0,-1))</f>
        <v>0</v>
      </c>
    </row>
    <row r="9" spans="1:55" x14ac:dyDescent="0.4">
      <c r="B9" s="64" t="s">
        <v>9</v>
      </c>
      <c r="C9" s="63"/>
      <c r="D9" s="61"/>
      <c r="E9" s="14"/>
      <c r="F9" s="14"/>
      <c r="G9" s="3">
        <f>MAX(INDEX(マスタ裏!$B$4:$DN$8,MATCH(G4,マスタ裏!$A$4:$A$8,0),MATCH(B3&amp;$B9,マスタ裏!$B$3:$DN$3,0)),IF(H3="ピクセルリマスター",0,-1))</f>
        <v>1</v>
      </c>
      <c r="H9" s="3">
        <f>MAX(INDEX(マスタ裏!$B$4:$DN$8,MATCH(H4,マスタ裏!$A$4:$A$8,0),MATCH(B3&amp;$B9,マスタ裏!$B$3:$DN$3,0)),IF(H3="ピクセルリマスター",0,-1))</f>
        <v>1</v>
      </c>
      <c r="I9" s="3">
        <f>MAX(INDEX(マスタ裏!$B$4:$DN$8,MATCH(I4,マスタ裏!$A$4:$A$8,0),MATCH(B3&amp;$B9,マスタ裏!$B$3:$DN$3,0)),IF(H3="ピクセルリマスター",0,-1))</f>
        <v>1</v>
      </c>
      <c r="J9" s="3">
        <f>MAX(INDEX(マスタ裏!$B$4:$DN$8,MATCH(J4,マスタ裏!$A$4:$A$8,0),MATCH(B3&amp;$B9,マスタ裏!$B$3:$DN$3,0)),IF(H3="ピクセルリマスター",0,-1))</f>
        <v>1</v>
      </c>
      <c r="K9" s="3">
        <f>MAX(INDEX(マスタ裏!$B$4:$DN$8,MATCH(K4,マスタ裏!$A$4:$A$8,0),MATCH(B3&amp;$B9,マスタ裏!$B$3:$DN$3,0)),IF(H3="ピクセルリマスター",0,-1))</f>
        <v>0</v>
      </c>
      <c r="L9" s="13"/>
      <c r="M9" s="64" t="s">
        <v>9</v>
      </c>
      <c r="N9" s="63"/>
      <c r="O9" s="61"/>
      <c r="P9" s="14"/>
      <c r="Q9" s="14"/>
      <c r="R9" s="3">
        <f>MAX(INDEX(マスタ裏!$B$4:$DN$8,MATCH(R4,マスタ裏!$A$4:$A$8,0),MATCH(M3&amp;$B9,マスタ裏!$B$3:$DN$3,0)),IF(S3="ピクセルリマスター",0,-1))</f>
        <v>1</v>
      </c>
      <c r="S9" s="3">
        <f>MAX(INDEX(マスタ裏!$B$4:$DN$8,MATCH(S4,マスタ裏!$A$4:$A$8,0),MATCH(M3&amp;$B9,マスタ裏!$B$3:$DN$3,0)),IF(S3="ピクセルリマスター",0,-1))</f>
        <v>0</v>
      </c>
      <c r="T9" s="3">
        <f>MAX(INDEX(マスタ裏!$B$4:$DN$8,MATCH(T4,マスタ裏!$A$4:$A$8,0),MATCH(M3&amp;$B9,マスタ裏!$B$3:$DN$3,0)),IF(S3="ピクセルリマスター",0,-1))</f>
        <v>1</v>
      </c>
      <c r="U9" s="3">
        <f>MAX(INDEX(マスタ裏!$B$4:$DN$8,MATCH(U4,マスタ裏!$A$4:$A$8,0),MATCH(M3&amp;$B9,マスタ裏!$B$3:$DN$3,0)),IF(S3="ピクセルリマスター",0,-1))</f>
        <v>1</v>
      </c>
      <c r="V9" s="3">
        <f>MAX(INDEX(マスタ裏!$B$4:$DN$8,MATCH(V4,マスタ裏!$A$4:$A$8,0),MATCH(M3&amp;$B9,マスタ裏!$B$3:$DN$3,0)),IF(S3="ピクセルリマスター",0,-1))</f>
        <v>0</v>
      </c>
      <c r="W9" s="13"/>
      <c r="X9" s="64" t="s">
        <v>9</v>
      </c>
      <c r="Y9" s="63"/>
      <c r="Z9" s="61"/>
      <c r="AA9" s="14"/>
      <c r="AB9" s="14"/>
      <c r="AC9" s="3">
        <f>MAX(INDEX(マスタ裏!$B$4:$DN$8,MATCH(AC4,マスタ裏!$A$4:$A$8,0),MATCH(X3&amp;$B9,マスタ裏!$B$3:$DN$3,0)),IF(AD3="ピクセルリマスター",0,-1))</f>
        <v>1</v>
      </c>
      <c r="AD9" s="3">
        <f>MAX(INDEX(マスタ裏!$B$4:$DN$8,MATCH(AD4,マスタ裏!$A$4:$A$8,0),MATCH(X3&amp;$B9,マスタ裏!$B$3:$DN$3,0)),IF(AD3="ピクセルリマスター",0,-1))</f>
        <v>1</v>
      </c>
      <c r="AE9" s="3">
        <f>MAX(INDEX(マスタ裏!$B$4:$DN$8,MATCH(AE4,マスタ裏!$A$4:$A$8,0),MATCH(X3&amp;$B9,マスタ裏!$B$3:$DN$3,0)),IF(AD3="ピクセルリマスター",0,-1))</f>
        <v>1</v>
      </c>
      <c r="AF9" s="3">
        <f>MAX(INDEX(マスタ裏!$B$4:$DN$8,MATCH(AF4,マスタ裏!$A$4:$A$8,0),MATCH(X3&amp;$B9,マスタ裏!$B$3:$DN$3,0)),IF(AD3="ピクセルリマスター",0,-1))</f>
        <v>1</v>
      </c>
      <c r="AG9" s="3">
        <f>MAX(INDEX(マスタ裏!$B$4:$DN$8,MATCH(AG4,マスタ裏!$A$4:$A$8,0),MATCH(X3&amp;$B9,マスタ裏!$B$3:$DN$3,0)),IF(AD3="ピクセルリマスター",0,-1))</f>
        <v>1</v>
      </c>
      <c r="AH9" s="13"/>
      <c r="AI9" s="64" t="s">
        <v>9</v>
      </c>
      <c r="AJ9" s="63"/>
      <c r="AK9" s="61"/>
      <c r="AL9" s="14"/>
      <c r="AM9" s="14"/>
      <c r="AN9" s="3">
        <f>MAX(INDEX(マスタ裏!$B$4:$DN$8,MATCH(AN4,マスタ裏!$A$4:$A$8,0),MATCH(AI3&amp;$B9,マスタ裏!$B$3:$DN$3,0)),IF(AO3="ピクセルリマスター",0,-1))</f>
        <v>1</v>
      </c>
      <c r="AO9" s="3">
        <f>MAX(INDEX(マスタ裏!$B$4:$DN$8,MATCH(AO4,マスタ裏!$A$4:$A$8,0),MATCH(AI3&amp;$B9,マスタ裏!$B$3:$DN$3,0)),IF(AO3="ピクセルリマスター",0,-1))</f>
        <v>1</v>
      </c>
      <c r="AP9" s="3">
        <f>MAX(INDEX(マスタ裏!$B$4:$DN$8,MATCH(AP4,マスタ裏!$A$4:$A$8,0),MATCH(AI3&amp;$B9,マスタ裏!$B$3:$DN$3,0)),IF(AO3="ピクセルリマスター",0,-1))</f>
        <v>1</v>
      </c>
      <c r="AQ9" s="3">
        <f>MAX(INDEX(マスタ裏!$B$4:$DN$8,MATCH(AQ4,マスタ裏!$A$4:$A$8,0),MATCH(AI3&amp;$B9,マスタ裏!$B$3:$DN$3,0)),IF(AO3="ピクセルリマスター",0,-1))</f>
        <v>0</v>
      </c>
      <c r="AR9" s="3">
        <f>MAX(INDEX(マスタ裏!$B$4:$DN$8,MATCH(AR4,マスタ裏!$A$4:$A$8,0),MATCH(AI3&amp;$B9,マスタ裏!$B$3:$DN$3,0)),IF(AO3="ピクセルリマスター",0,-1))</f>
        <v>1</v>
      </c>
      <c r="AS9" s="13"/>
      <c r="AT9" s="64" t="s">
        <v>9</v>
      </c>
      <c r="AU9" s="63"/>
      <c r="AV9" s="61"/>
      <c r="AW9" s="14"/>
      <c r="AX9" s="14"/>
      <c r="AY9" s="3">
        <f>MAX(INDEX(マスタ裏!$B$4:$DN$8,MATCH(AY4,マスタ裏!$A$4:$A$8,0),MATCH(AT3&amp;$B9,マスタ裏!$B$3:$DN$3,0)),IF(AZ3="ピクセルリマスター",0,-1))</f>
        <v>1</v>
      </c>
      <c r="AZ9" s="3">
        <f>MAX(INDEX(マスタ裏!$B$4:$DN$8,MATCH(AZ4,マスタ裏!$A$4:$A$8,0),MATCH(AT3&amp;$B9,マスタ裏!$B$3:$DN$3,0)),IF(AZ3="ピクセルリマスター",0,-1))</f>
        <v>0</v>
      </c>
      <c r="BA9" s="3">
        <f>MAX(INDEX(マスタ裏!$B$4:$DN$8,MATCH(BA4,マスタ裏!$A$4:$A$8,0),MATCH(AT3&amp;$B9,マスタ裏!$B$3:$DN$3,0)),IF(AZ3="ピクセルリマスター",0,-1))</f>
        <v>1</v>
      </c>
      <c r="BB9" s="3">
        <f>MAX(INDEX(マスタ裏!$B$4:$DN$8,MATCH(BB4,マスタ裏!$A$4:$A$8,0),MATCH(AT3&amp;$B9,マスタ裏!$B$3:$DN$3,0)),IF(AZ3="ピクセルリマスター",0,-1))</f>
        <v>0</v>
      </c>
      <c r="BC9" s="3">
        <f>MAX(INDEX(マスタ裏!$B$4:$DN$8,MATCH(BC4,マスタ裏!$A$4:$A$8,0),MATCH(AT3&amp;$B9,マスタ裏!$B$3:$DN$3,0)),IF(AZ3="ピクセルリマスター",0,-1))</f>
        <v>0</v>
      </c>
    </row>
    <row r="10" spans="1:55" x14ac:dyDescent="0.4">
      <c r="B10" s="64" t="s">
        <v>10</v>
      </c>
      <c r="C10" s="63"/>
      <c r="D10" s="61"/>
      <c r="E10" s="14"/>
      <c r="F10" s="14"/>
      <c r="G10" s="3">
        <f>MAX(INDEX(マスタ裏!$B$4:$DN$8,MATCH(G4,マスタ裏!$A$4:$A$8,0),MATCH(B3&amp;$B10,マスタ裏!$B$3:$DN$3,0)),IF(H3="ピクセルリマスター",0,-1))</f>
        <v>1</v>
      </c>
      <c r="H10" s="3">
        <f>MAX(INDEX(マスタ裏!$B$4:$DN$8,MATCH(H4,マスタ裏!$A$4:$A$8,0),MATCH(B3&amp;$B10,マスタ裏!$B$3:$DN$3,0)),IF(H3="ピクセルリマスター",0,-1))</f>
        <v>1</v>
      </c>
      <c r="I10" s="3">
        <f>MAX(INDEX(マスタ裏!$B$4:$DN$8,MATCH(I4,マスタ裏!$A$4:$A$8,0),MATCH(B3&amp;$B10,マスタ裏!$B$3:$DN$3,0)),IF(H3="ピクセルリマスター",0,-1))</f>
        <v>1</v>
      </c>
      <c r="J10" s="3">
        <f>MAX(INDEX(マスタ裏!$B$4:$DN$8,MATCH(J4,マスタ裏!$A$4:$A$8,0),MATCH(B3&amp;$B10,マスタ裏!$B$3:$DN$3,0)),IF(H3="ピクセルリマスター",0,-1))</f>
        <v>0</v>
      </c>
      <c r="K10" s="3">
        <f>MAX(INDEX(マスタ裏!$B$4:$DN$8,MATCH(K4,マスタ裏!$A$4:$A$8,0),MATCH(B3&amp;$B10,マスタ裏!$B$3:$DN$3,0)),IF(H3="ピクセルリマスター",0,-1))</f>
        <v>1</v>
      </c>
      <c r="L10" s="13"/>
      <c r="M10" s="64" t="s">
        <v>10</v>
      </c>
      <c r="N10" s="63"/>
      <c r="O10" s="61"/>
      <c r="P10" s="14"/>
      <c r="Q10" s="14"/>
      <c r="R10" s="3">
        <f>MAX(INDEX(マスタ裏!$B$4:$DN$8,MATCH(R4,マスタ裏!$A$4:$A$8,0),MATCH(M3&amp;$B10,マスタ裏!$B$3:$DN$3,0)),IF(S3="ピクセルリマスター",0,-1))</f>
        <v>1</v>
      </c>
      <c r="S10" s="3">
        <f>MAX(INDEX(マスタ裏!$B$4:$DN$8,MATCH(S4,マスタ裏!$A$4:$A$8,0),MATCH(M3&amp;$B10,マスタ裏!$B$3:$DN$3,0)),IF(S3="ピクセルリマスター",0,-1))</f>
        <v>0</v>
      </c>
      <c r="T10" s="3">
        <f>MAX(INDEX(マスタ裏!$B$4:$DN$8,MATCH(T4,マスタ裏!$A$4:$A$8,0),MATCH(M3&amp;$B10,マスタ裏!$B$3:$DN$3,0)),IF(S3="ピクセルリマスター",0,-1))</f>
        <v>1</v>
      </c>
      <c r="U10" s="3">
        <f>MAX(INDEX(マスタ裏!$B$4:$DN$8,MATCH(U4,マスタ裏!$A$4:$A$8,0),MATCH(M3&amp;$B10,マスタ裏!$B$3:$DN$3,0)),IF(S3="ピクセルリマスター",0,-1))</f>
        <v>0</v>
      </c>
      <c r="V10" s="3">
        <f>MAX(INDEX(マスタ裏!$B$4:$DN$8,MATCH(V4,マスタ裏!$A$4:$A$8,0),MATCH(M3&amp;$B10,マスタ裏!$B$3:$DN$3,0)),IF(S3="ピクセルリマスター",0,-1))</f>
        <v>1</v>
      </c>
      <c r="W10" s="13"/>
      <c r="X10" s="64" t="s">
        <v>10</v>
      </c>
      <c r="Y10" s="63"/>
      <c r="Z10" s="61"/>
      <c r="AA10" s="14"/>
      <c r="AB10" s="14"/>
      <c r="AC10" s="3">
        <f>MAX(INDEX(マスタ裏!$B$4:$DN$8,MATCH(AC4,マスタ裏!$A$4:$A$8,0),MATCH(X3&amp;$B10,マスタ裏!$B$3:$DN$3,0)),IF(AD3="ピクセルリマスター",0,-1))</f>
        <v>1</v>
      </c>
      <c r="AD10" s="3">
        <f>MAX(INDEX(マスタ裏!$B$4:$DN$8,MATCH(AD4,マスタ裏!$A$4:$A$8,0),MATCH(X3&amp;$B10,マスタ裏!$B$3:$DN$3,0)),IF(AD3="ピクセルリマスター",0,-1))</f>
        <v>1</v>
      </c>
      <c r="AE10" s="3">
        <f>MAX(INDEX(マスタ裏!$B$4:$DN$8,MATCH(AE4,マスタ裏!$A$4:$A$8,0),MATCH(X3&amp;$B10,マスタ裏!$B$3:$DN$3,0)),IF(AD3="ピクセルリマスター",0,-1))</f>
        <v>1</v>
      </c>
      <c r="AF10" s="3">
        <f>MAX(INDEX(マスタ裏!$B$4:$DN$8,MATCH(AF4,マスタ裏!$A$4:$A$8,0),MATCH(X3&amp;$B10,マスタ裏!$B$3:$DN$3,0)),IF(AD3="ピクセルリマスター",0,-1))</f>
        <v>1</v>
      </c>
      <c r="AG10" s="3">
        <f>MAX(INDEX(マスタ裏!$B$4:$DN$8,MATCH(AG4,マスタ裏!$A$4:$A$8,0),MATCH(X3&amp;$B10,マスタ裏!$B$3:$DN$3,0)),IF(AD3="ピクセルリマスター",0,-1))</f>
        <v>1</v>
      </c>
      <c r="AH10" s="13"/>
      <c r="AI10" s="64" t="s">
        <v>10</v>
      </c>
      <c r="AJ10" s="63"/>
      <c r="AK10" s="61"/>
      <c r="AL10" s="14"/>
      <c r="AM10" s="14"/>
      <c r="AN10" s="3">
        <f>MAX(INDEX(マスタ裏!$B$4:$DN$8,MATCH(AN4,マスタ裏!$A$4:$A$8,0),MATCH(AI3&amp;$B10,マスタ裏!$B$3:$DN$3,0)),IF(AO3="ピクセルリマスター",0,-1))</f>
        <v>0</v>
      </c>
      <c r="AO10" s="3">
        <f>MAX(INDEX(マスタ裏!$B$4:$DN$8,MATCH(AO4,マスタ裏!$A$4:$A$8,0),MATCH(AI3&amp;$B10,マスタ裏!$B$3:$DN$3,0)),IF(AO3="ピクセルリマスター",0,-1))</f>
        <v>1</v>
      </c>
      <c r="AP10" s="3">
        <f>MAX(INDEX(マスタ裏!$B$4:$DN$8,MATCH(AP4,マスタ裏!$A$4:$A$8,0),MATCH(AI3&amp;$B10,マスタ裏!$B$3:$DN$3,0)),IF(AO3="ピクセルリマスター",0,-1))</f>
        <v>1</v>
      </c>
      <c r="AQ10" s="3">
        <f>MAX(INDEX(マスタ裏!$B$4:$DN$8,MATCH(AQ4,マスタ裏!$A$4:$A$8,0),MATCH(AI3&amp;$B10,マスタ裏!$B$3:$DN$3,0)),IF(AO3="ピクセルリマスター",0,-1))</f>
        <v>1</v>
      </c>
      <c r="AR10" s="3">
        <f>MAX(INDEX(マスタ裏!$B$4:$DN$8,MATCH(AR4,マスタ裏!$A$4:$A$8,0),MATCH(AI3&amp;$B10,マスタ裏!$B$3:$DN$3,0)),IF(AO3="ピクセルリマスター",0,-1))</f>
        <v>1</v>
      </c>
      <c r="AS10" s="13"/>
      <c r="AT10" s="64" t="s">
        <v>10</v>
      </c>
      <c r="AU10" s="63"/>
      <c r="AV10" s="61"/>
      <c r="AW10" s="14"/>
      <c r="AX10" s="14"/>
      <c r="AY10" s="3">
        <f>MAX(INDEX(マスタ裏!$B$4:$DN$8,MATCH(AY4,マスタ裏!$A$4:$A$8,0),MATCH(AT3&amp;$B10,マスタ裏!$B$3:$DN$3,0)),IF(AZ3="ピクセルリマスター",0,-1))</f>
        <v>1</v>
      </c>
      <c r="AZ10" s="3">
        <f>MAX(INDEX(マスタ裏!$B$4:$DN$8,MATCH(AZ4,マスタ裏!$A$4:$A$8,0),MATCH(AT3&amp;$B10,マスタ裏!$B$3:$DN$3,0)),IF(AZ3="ピクセルリマスター",0,-1))</f>
        <v>1</v>
      </c>
      <c r="BA10" s="3">
        <f>MAX(INDEX(マスタ裏!$B$4:$DN$8,MATCH(BA4,マスタ裏!$A$4:$A$8,0),MATCH(AT3&amp;$B10,マスタ裏!$B$3:$DN$3,0)),IF(AZ3="ピクセルリマスター",0,-1))</f>
        <v>0</v>
      </c>
      <c r="BB10" s="3">
        <f>MAX(INDEX(マスタ裏!$B$4:$DN$8,MATCH(BB4,マスタ裏!$A$4:$A$8,0),MATCH(AT3&amp;$B10,マスタ裏!$B$3:$DN$3,0)),IF(AZ3="ピクセルリマスター",0,-1))</f>
        <v>1</v>
      </c>
      <c r="BC10" s="3">
        <f>MAX(INDEX(マスタ裏!$B$4:$DN$8,MATCH(BC4,マスタ裏!$A$4:$A$8,0),MATCH(AT3&amp;$B10,マスタ裏!$B$3:$DN$3,0)),IF(AZ3="ピクセルリマスター",0,-1))</f>
        <v>0</v>
      </c>
    </row>
    <row r="11" spans="1:55" x14ac:dyDescent="0.4">
      <c r="B11" s="64" t="s">
        <v>11</v>
      </c>
      <c r="C11" s="63"/>
      <c r="D11" s="61"/>
      <c r="E11" s="14">
        <f>29-E12</f>
        <v>18</v>
      </c>
      <c r="F11" s="14"/>
      <c r="G11" s="3">
        <f>MAX(INDEX(マスタ裏!$B$4:$DN$8,MATCH(G4,マスタ裏!$A$4:$A$8,0),MATCH(B3&amp;$B11,マスタ裏!$B$3:$DN$3,0)),IF(H3="ピクセルリマスター",0,-1))</f>
        <v>0</v>
      </c>
      <c r="H11" s="3">
        <f>MAX(INDEX(マスタ裏!$B$4:$DN$8,MATCH(H4,マスタ裏!$A$4:$A$8,0),MATCH(B3&amp;$B11,マスタ裏!$B$3:$DN$3,0)),IF(H3="ピクセルリマスター",0,-1))</f>
        <v>1</v>
      </c>
      <c r="I11" s="3">
        <f>MAX(INDEX(マスタ裏!$B$4:$DN$8,MATCH(I4,マスタ裏!$A$4:$A$8,0),MATCH(B3&amp;$B11,マスタ裏!$B$3:$DN$3,0)),IF(H3="ピクセルリマスター",0,-1))</f>
        <v>1</v>
      </c>
      <c r="J11" s="3">
        <f>MAX(INDEX(マスタ裏!$B$4:$DN$8,MATCH(J4,マスタ裏!$A$4:$A$8,0),MATCH(B3&amp;$B11,マスタ裏!$B$3:$DN$3,0)),IF(H3="ピクセルリマスター",0,-1))</f>
        <v>1</v>
      </c>
      <c r="K11" s="3">
        <f>MAX(INDEX(マスタ裏!$B$4:$DN$8,MATCH(K4,マスタ裏!$A$4:$A$8,0),MATCH(B3&amp;$B11,マスタ裏!$B$3:$DN$3,0)),IF(H3="ピクセルリマスター",0,-1))</f>
        <v>1</v>
      </c>
      <c r="L11" s="13"/>
      <c r="M11" s="64" t="s">
        <v>11</v>
      </c>
      <c r="N11" s="63"/>
      <c r="O11" s="61"/>
      <c r="P11" s="14"/>
      <c r="Q11" s="14"/>
      <c r="R11" s="3">
        <f>MAX(INDEX(マスタ裏!$B$4:$DN$8,MATCH(R4,マスタ裏!$A$4:$A$8,0),MATCH(M3&amp;$B11,マスタ裏!$B$3:$DN$3,0)),IF(S3="ピクセルリマスター",0,-1))</f>
        <v>0</v>
      </c>
      <c r="S11" s="3">
        <f>MAX(INDEX(マスタ裏!$B$4:$DN$8,MATCH(S4,マスタ裏!$A$4:$A$8,0),MATCH(M3&amp;$B11,マスタ裏!$B$3:$DN$3,0)),IF(S3="ピクセルリマスター",0,-1))</f>
        <v>2</v>
      </c>
      <c r="T11" s="3">
        <f>MAX(INDEX(マスタ裏!$B$4:$DN$8,MATCH(T4,マスタ裏!$A$4:$A$8,0),MATCH(M3&amp;$B11,マスタ裏!$B$3:$DN$3,0)),IF(S3="ピクセルリマスター",0,-1))</f>
        <v>2</v>
      </c>
      <c r="U11" s="3">
        <f>MAX(INDEX(マスタ裏!$B$4:$DN$8,MATCH(U4,マスタ裏!$A$4:$A$8,0),MATCH(M3&amp;$B11,マスタ裏!$B$3:$DN$3,0)),IF(S3="ピクセルリマスター",0,-1))</f>
        <v>0</v>
      </c>
      <c r="V11" s="3">
        <f>MAX(INDEX(マスタ裏!$B$4:$DN$8,MATCH(V4,マスタ裏!$A$4:$A$8,0),MATCH(M3&amp;$B11,マスタ裏!$B$3:$DN$3,0)),IF(S3="ピクセルリマスター",0,-1))</f>
        <v>0</v>
      </c>
      <c r="W11" s="13"/>
      <c r="X11" s="64" t="s">
        <v>11</v>
      </c>
      <c r="Y11" s="63"/>
      <c r="Z11" s="61"/>
      <c r="AA11" s="14">
        <f>29-AA13</f>
        <v>13</v>
      </c>
      <c r="AB11" s="14"/>
      <c r="AC11" s="3">
        <f>MAX(INDEX(マスタ裏!$B$4:$DN$8,MATCH(AC4,マスタ裏!$A$4:$A$8,0),MATCH(X3&amp;$B11,マスタ裏!$B$3:$DN$3,0)),IF(AD3="ピクセルリマスター",0,-1))</f>
        <v>2</v>
      </c>
      <c r="AD11" s="3">
        <f>MAX(INDEX(マスタ裏!$B$4:$DN$8,MATCH(AD4,マスタ裏!$A$4:$A$8,0),MATCH(X3&amp;$B11,マスタ裏!$B$3:$DN$3,0)),IF(AD3="ピクセルリマスター",0,-1))</f>
        <v>0</v>
      </c>
      <c r="AE11" s="3">
        <f>MAX(INDEX(マスタ裏!$B$4:$DN$8,MATCH(AE4,マスタ裏!$A$4:$A$8,0),MATCH(X3&amp;$B11,マスタ裏!$B$3:$DN$3,0)),IF(AD3="ピクセルリマスター",0,-1))</f>
        <v>2</v>
      </c>
      <c r="AF11" s="3">
        <f>MAX(INDEX(マスタ裏!$B$4:$DN$8,MATCH(AF4,マスタ裏!$A$4:$A$8,0),MATCH(X3&amp;$B11,マスタ裏!$B$3:$DN$3,0)),IF(AD3="ピクセルリマスター",0,-1))</f>
        <v>2</v>
      </c>
      <c r="AG11" s="3">
        <f>MAX(INDEX(マスタ裏!$B$4:$DN$8,MATCH(AG4,マスタ裏!$A$4:$A$8,0),MATCH(X3&amp;$B11,マスタ裏!$B$3:$DN$3,0)),IF(AD3="ピクセルリマスター",0,-1))</f>
        <v>2</v>
      </c>
      <c r="AH11" s="13"/>
      <c r="AI11" s="64" t="s">
        <v>11</v>
      </c>
      <c r="AJ11" s="63"/>
      <c r="AK11" s="61"/>
      <c r="AL11" s="14">
        <f>29-AL12</f>
        <v>18</v>
      </c>
      <c r="AM11" s="14"/>
      <c r="AN11" s="3">
        <f>MAX(INDEX(マスタ裏!$B$4:$DN$8,MATCH(AN4,マスタ裏!$A$4:$A$8,0),MATCH(AI3&amp;$B11,マスタ裏!$B$3:$DN$3,0)),IF(AO3="ピクセルリマスター",0,-1))</f>
        <v>0</v>
      </c>
      <c r="AO11" s="3">
        <f>MAX(INDEX(マスタ裏!$B$4:$DN$8,MATCH(AO4,マスタ裏!$A$4:$A$8,0),MATCH(AI3&amp;$B11,マスタ裏!$B$3:$DN$3,0)),IF(AO3="ピクセルリマスター",0,-1))</f>
        <v>1</v>
      </c>
      <c r="AP11" s="3">
        <f>MAX(INDEX(マスタ裏!$B$4:$DN$8,MATCH(AP4,マスタ裏!$A$4:$A$8,0),MATCH(AI3&amp;$B11,マスタ裏!$B$3:$DN$3,0)),IF(AO3="ピクセルリマスター",0,-1))</f>
        <v>1</v>
      </c>
      <c r="AQ11" s="3">
        <f>MAX(INDEX(マスタ裏!$B$4:$DN$8,MATCH(AQ4,マスタ裏!$A$4:$A$8,0),MATCH(AI3&amp;$B11,マスタ裏!$B$3:$DN$3,0)),IF(AO3="ピクセルリマスター",0,-1))</f>
        <v>1</v>
      </c>
      <c r="AR11" s="3">
        <f>MAX(INDEX(マスタ裏!$B$4:$DN$8,MATCH(AR4,マスタ裏!$A$4:$A$8,0),MATCH(AI3&amp;$B11,マスタ裏!$B$3:$DN$3,0)),IF(AO3="ピクセルリマスター",0,-1))</f>
        <v>1</v>
      </c>
      <c r="AS11" s="13"/>
      <c r="AT11" s="64" t="s">
        <v>11</v>
      </c>
      <c r="AU11" s="63"/>
      <c r="AV11" s="61"/>
      <c r="AW11" s="14"/>
      <c r="AX11" s="14"/>
      <c r="AY11" s="3">
        <f>MAX(INDEX(マスタ裏!$B$4:$DN$8,MATCH(AY4,マスタ裏!$A$4:$A$8,0),MATCH(AT3&amp;$B11,マスタ裏!$B$3:$DN$3,0)),IF(AZ3="ピクセルリマスター",0,-1))</f>
        <v>1</v>
      </c>
      <c r="AZ11" s="3">
        <f>MAX(INDEX(マスタ裏!$B$4:$DN$8,MATCH(AZ4,マスタ裏!$A$4:$A$8,0),MATCH(AT3&amp;$B11,マスタ裏!$B$3:$DN$3,0)),IF(AZ3="ピクセルリマスター",0,-1))</f>
        <v>1</v>
      </c>
      <c r="BA11" s="3">
        <f>MAX(INDEX(マスタ裏!$B$4:$DN$8,MATCH(BA4,マスタ裏!$A$4:$A$8,0),MATCH(AT3&amp;$B11,マスタ裏!$B$3:$DN$3,0)),IF(AZ3="ピクセルリマスター",0,-1))</f>
        <v>0</v>
      </c>
      <c r="BB11" s="3">
        <f>MAX(INDEX(マスタ裏!$B$4:$DN$8,MATCH(BB4,マスタ裏!$A$4:$A$8,0),MATCH(AT3&amp;$B11,マスタ裏!$B$3:$DN$3,0)),IF(AZ3="ピクセルリマスター",0,-1))</f>
        <v>1</v>
      </c>
      <c r="BC11" s="3">
        <f>MAX(INDEX(マスタ裏!$B$4:$DN$8,MATCH(BC4,マスタ裏!$A$4:$A$8,0),MATCH(AT3&amp;$B11,マスタ裏!$B$3:$DN$3,0)),IF(AZ3="ピクセルリマスター",0,-1))</f>
        <v>0</v>
      </c>
    </row>
    <row r="12" spans="1:55" x14ac:dyDescent="0.4">
      <c r="B12" s="64" t="s">
        <v>12</v>
      </c>
      <c r="C12" s="63"/>
      <c r="D12" s="61"/>
      <c r="E12" s="14">
        <v>11</v>
      </c>
      <c r="F12" s="14"/>
      <c r="G12" s="3">
        <f>MAX(INDEX(マスタ裏!$B$4:$DN$8,MATCH(G4,マスタ裏!$A$4:$A$8,0),MATCH(B3&amp;$B12,マスタ裏!$B$3:$DN$3,0)),IF(H3="ピクセルリマスター",0,-1))</f>
        <v>2</v>
      </c>
      <c r="H12" s="3">
        <f>MAX(INDEX(マスタ裏!$B$4:$DN$8,MATCH(H4,マスタ裏!$A$4:$A$8,0),MATCH(B3&amp;$B12,マスタ裏!$B$3:$DN$3,0)),IF(H3="ピクセルリマスター",0,-1))</f>
        <v>2</v>
      </c>
      <c r="I12" s="3">
        <f>MAX(INDEX(マスタ裏!$B$4:$DN$8,MATCH(I4,マスタ裏!$A$4:$A$8,0),MATCH(B3&amp;$B12,マスタ裏!$B$3:$DN$3,0)),IF(H3="ピクセルリマスター",0,-1))</f>
        <v>2</v>
      </c>
      <c r="J12" s="3">
        <f>MAX(INDEX(マスタ裏!$B$4:$DN$8,MATCH(J4,マスタ裏!$A$4:$A$8,0),MATCH(B3&amp;$B12,マスタ裏!$B$3:$DN$3,0)),IF(H3="ピクセルリマスター",0,-1))</f>
        <v>0</v>
      </c>
      <c r="K12" s="3">
        <f>MAX(INDEX(マスタ裏!$B$4:$DN$8,MATCH(K4,マスタ裏!$A$4:$A$8,0),MATCH(B3&amp;$B12,マスタ裏!$B$3:$DN$3,0)),IF(H3="ピクセルリマスター",0,-1))</f>
        <v>2</v>
      </c>
      <c r="L12" s="13"/>
      <c r="M12" s="64" t="s">
        <v>12</v>
      </c>
      <c r="N12" s="63"/>
      <c r="O12" s="61"/>
      <c r="P12" s="14">
        <f>29-P13</f>
        <v>18</v>
      </c>
      <c r="Q12" s="14"/>
      <c r="R12" s="3">
        <f>MAX(INDEX(マスタ裏!$B$4:$DN$8,MATCH(R4,マスタ裏!$A$4:$A$8,0),MATCH(M3&amp;$B12,マスタ裏!$B$3:$DN$3,0)),IF(S3="ピクセルリマスター",0,-1))</f>
        <v>2</v>
      </c>
      <c r="S12" s="3">
        <f>MAX(INDEX(マスタ裏!$B$4:$DN$8,MATCH(S4,マスタ裏!$A$4:$A$8,0),MATCH(M3&amp;$B12,マスタ裏!$B$3:$DN$3,0)),IF(S3="ピクセルリマスター",0,-1))</f>
        <v>0</v>
      </c>
      <c r="T12" s="3">
        <f>MAX(INDEX(マスタ裏!$B$4:$DN$8,MATCH(T4,マスタ裏!$A$4:$A$8,0),MATCH(M3&amp;$B12,マスタ裏!$B$3:$DN$3,0)),IF(S3="ピクセルリマスター",0,-1))</f>
        <v>2</v>
      </c>
      <c r="U12" s="3">
        <f>MAX(INDEX(マスタ裏!$B$4:$DN$8,MATCH(U4,マスタ裏!$A$4:$A$8,0),MATCH(M3&amp;$B12,マスタ裏!$B$3:$DN$3,0)),IF(S3="ピクセルリマスター",0,-1))</f>
        <v>2</v>
      </c>
      <c r="V12" s="3">
        <f>MAX(INDEX(マスタ裏!$B$4:$DN$8,MATCH(V4,マスタ裏!$A$4:$A$8,0),MATCH(M3&amp;$B12,マスタ裏!$B$3:$DN$3,0)),IF(S3="ピクセルリマスター",0,-1))</f>
        <v>2</v>
      </c>
      <c r="W12" s="13"/>
      <c r="X12" s="64" t="s">
        <v>12</v>
      </c>
      <c r="Y12" s="63"/>
      <c r="Z12" s="61"/>
      <c r="AA12" s="14"/>
      <c r="AB12" s="14"/>
      <c r="AC12" s="3">
        <f>MAX(INDEX(マスタ裏!$B$4:$DN$8,MATCH(AC4,マスタ裏!$A$4:$A$8,0),MATCH(X3&amp;$B12,マスタ裏!$B$3:$DN$3,0)),IF(AD3="ピクセルリマスター",0,-1))</f>
        <v>0</v>
      </c>
      <c r="AD12" s="3">
        <f>MAX(INDEX(マスタ裏!$B$4:$DN$8,MATCH(AD4,マスタ裏!$A$4:$A$8,0),MATCH(X3&amp;$B12,マスタ裏!$B$3:$DN$3,0)),IF(AD3="ピクセルリマスター",0,-1))</f>
        <v>0</v>
      </c>
      <c r="AE12" s="3">
        <f>MAX(INDEX(マスタ裏!$B$4:$DN$8,MATCH(AE4,マスタ裏!$A$4:$A$8,0),MATCH(X3&amp;$B12,マスタ裏!$B$3:$DN$3,0)),IF(AD3="ピクセルリマスター",0,-1))</f>
        <v>0</v>
      </c>
      <c r="AF12" s="3">
        <f>MAX(INDEX(マスタ裏!$B$4:$DN$8,MATCH(AF4,マスタ裏!$A$4:$A$8,0),MATCH(X3&amp;$B12,マスタ裏!$B$3:$DN$3,0)),IF(AD3="ピクセルリマスター",0,-1))</f>
        <v>3</v>
      </c>
      <c r="AG12" s="3">
        <f>MAX(INDEX(マスタ裏!$B$4:$DN$8,MATCH(AG4,マスタ裏!$A$4:$A$8,0),MATCH(X3&amp;$B12,マスタ裏!$B$3:$DN$3,0)),IF(AD3="ピクセルリマスター",0,-1))</f>
        <v>3</v>
      </c>
      <c r="AH12" s="13"/>
      <c r="AI12" s="64" t="s">
        <v>12</v>
      </c>
      <c r="AJ12" s="63"/>
      <c r="AK12" s="61"/>
      <c r="AL12" s="14">
        <v>11</v>
      </c>
      <c r="AM12" s="14"/>
      <c r="AN12" s="3">
        <f>MAX(INDEX(マスタ裏!$B$4:$DN$8,MATCH(AN4,マスタ裏!$A$4:$A$8,0),MATCH(AI3&amp;$B12,マスタ裏!$B$3:$DN$3,0)),IF(AO3="ピクセルリマスター",0,-1))</f>
        <v>1</v>
      </c>
      <c r="AO12" s="3">
        <f>MAX(INDEX(マスタ裏!$B$4:$DN$8,MATCH(AO4,マスタ裏!$A$4:$A$8,0),MATCH(AI3&amp;$B12,マスタ裏!$B$3:$DN$3,0)),IF(AO3="ピクセルリマスター",0,-1))</f>
        <v>1</v>
      </c>
      <c r="AP12" s="3">
        <f>MAX(INDEX(マスタ裏!$B$4:$DN$8,MATCH(AP4,マスタ裏!$A$4:$A$8,0),MATCH(AI3&amp;$B12,マスタ裏!$B$3:$DN$3,0)),IF(AO3="ピクセルリマスター",0,-1))</f>
        <v>1</v>
      </c>
      <c r="AQ12" s="3">
        <f>MAX(INDEX(マスタ裏!$B$4:$DN$8,MATCH(AQ4,マスタ裏!$A$4:$A$8,0),MATCH(AI3&amp;$B12,マスタ裏!$B$3:$DN$3,0)),IF(AO3="ピクセルリマスター",0,-1))</f>
        <v>1</v>
      </c>
      <c r="AR12" s="3">
        <f>MAX(INDEX(マスタ裏!$B$4:$DN$8,MATCH(AR4,マスタ裏!$A$4:$A$8,0),MATCH(AI3&amp;$B12,マスタ裏!$B$3:$DN$3,0)),IF(AO3="ピクセルリマスター",0,-1))</f>
        <v>1</v>
      </c>
      <c r="AS12" s="13"/>
      <c r="AT12" s="64" t="s">
        <v>12</v>
      </c>
      <c r="AU12" s="63"/>
      <c r="AV12" s="61"/>
      <c r="AW12" s="14">
        <f>29-AW13</f>
        <v>13</v>
      </c>
      <c r="AX12" s="14"/>
      <c r="AY12" s="3">
        <f>MAX(INDEX(マスタ裏!$B$4:$DN$8,MATCH(AY4,マスタ裏!$A$4:$A$8,0),MATCH(AT3&amp;$B12,マスタ裏!$B$3:$DN$3,0)),IF(AZ3="ピクセルリマスター",0,-1))</f>
        <v>2</v>
      </c>
      <c r="AZ12" s="3">
        <f>MAX(INDEX(マスタ裏!$B$4:$DN$8,MATCH(AZ4,マスタ裏!$A$4:$A$8,0),MATCH(AT3&amp;$B12,マスタ裏!$B$3:$DN$3,0)),IF(AZ3="ピクセルリマスター",0,-1))</f>
        <v>0</v>
      </c>
      <c r="BA12" s="3">
        <f>MAX(INDEX(マスタ裏!$B$4:$DN$8,MATCH(BA4,マスタ裏!$A$4:$A$8,0),MATCH(AT3&amp;$B12,マスタ裏!$B$3:$DN$3,0)),IF(AZ3="ピクセルリマスター",0,-1))</f>
        <v>2</v>
      </c>
      <c r="BB12" s="3">
        <f>MAX(INDEX(マスタ裏!$B$4:$DN$8,MATCH(BB4,マスタ裏!$A$4:$A$8,0),MATCH(AT3&amp;$B12,マスタ裏!$B$3:$DN$3,0)),IF(AZ3="ピクセルリマスター",0,-1))</f>
        <v>0</v>
      </c>
      <c r="BC12" s="3">
        <f>MAX(INDEX(マスタ裏!$B$4:$DN$8,MATCH(BC4,マスタ裏!$A$4:$A$8,0),MATCH(AT3&amp;$B12,マスタ裏!$B$3:$DN$3,0)),IF(AZ3="ピクセルリマスター",0,-1))</f>
        <v>0</v>
      </c>
    </row>
    <row r="13" spans="1:55" x14ac:dyDescent="0.4">
      <c r="B13" s="64" t="s">
        <v>13</v>
      </c>
      <c r="C13" s="63"/>
      <c r="D13" s="61"/>
      <c r="E13" s="14"/>
      <c r="F13" s="14"/>
      <c r="G13" s="3">
        <f>MAX(INDEX(マスタ裏!$B$4:$DN$8,MATCH(G4,マスタ裏!$A$4:$A$8,0),MATCH(B3&amp;$B13,マスタ裏!$B$3:$DN$3,0)),IF(H3="ピクセルリマスター",0,-1))</f>
        <v>3</v>
      </c>
      <c r="H13" s="3">
        <f>MAX(INDEX(マスタ裏!$B$4:$DN$8,MATCH(H4,マスタ裏!$A$4:$A$8,0),MATCH(B3&amp;$B13,マスタ裏!$B$3:$DN$3,0)),IF(H3="ピクセルリマスター",0,-1))</f>
        <v>0</v>
      </c>
      <c r="I13" s="3">
        <f>MAX(INDEX(マスタ裏!$B$4:$DN$8,MATCH(I4,マスタ裏!$A$4:$A$8,0),MATCH(B3&amp;$B13,マスタ裏!$B$3:$DN$3,0)),IF(H3="ピクセルリマスター",0,-1))</f>
        <v>0</v>
      </c>
      <c r="J13" s="3">
        <f>MAX(INDEX(マスタ裏!$B$4:$DN$8,MATCH(J4,マスタ裏!$A$4:$A$8,0),MATCH(B3&amp;$B13,マスタ裏!$B$3:$DN$3,0)),IF(H3="ピクセルリマスター",0,-1))</f>
        <v>0</v>
      </c>
      <c r="K13" s="3">
        <f>MAX(INDEX(マスタ裏!$B$4:$DN$8,MATCH(K4,マスタ裏!$A$4:$A$8,0),MATCH(B3&amp;$B13,マスタ裏!$B$3:$DN$3,0)),IF(H3="ピクセルリマスター",0,-1))</f>
        <v>0</v>
      </c>
      <c r="L13" s="13"/>
      <c r="M13" s="64" t="s">
        <v>13</v>
      </c>
      <c r="N13" s="63"/>
      <c r="O13" s="61"/>
      <c r="P13" s="14">
        <v>11</v>
      </c>
      <c r="Q13" s="14"/>
      <c r="R13" s="3">
        <f>MAX(INDEX(マスタ裏!$B$4:$DN$8,MATCH(R4,マスタ裏!$A$4:$A$8,0),MATCH(M3&amp;$B13,マスタ裏!$B$3:$DN$3,0)),IF(S3="ピクセルリマスター",0,-1))</f>
        <v>3</v>
      </c>
      <c r="S13" s="3">
        <f>MAX(INDEX(マスタ裏!$B$4:$DN$8,MATCH(S4,マスタ裏!$A$4:$A$8,0),MATCH(M3&amp;$B13,マスタ裏!$B$3:$DN$3,0)),IF(S3="ピクセルリマスター",0,-1))</f>
        <v>3</v>
      </c>
      <c r="T13" s="3">
        <f>MAX(INDEX(マスタ裏!$B$4:$DN$8,MATCH(T4,マスタ裏!$A$4:$A$8,0),MATCH(M3&amp;$B13,マスタ裏!$B$3:$DN$3,0)),IF(S3="ピクセルリマスター",0,-1))</f>
        <v>0</v>
      </c>
      <c r="U13" s="3">
        <f>MAX(INDEX(マスタ裏!$B$4:$DN$8,MATCH(U4,マスタ裏!$A$4:$A$8,0),MATCH(M3&amp;$B13,マスタ裏!$B$3:$DN$3,0)),IF(S3="ピクセルリマスター",0,-1))</f>
        <v>0</v>
      </c>
      <c r="V13" s="3">
        <f>MAX(INDEX(マスタ裏!$B$4:$DN$8,MATCH(V4,マスタ裏!$A$4:$A$8,0),MATCH(M3&amp;$B13,マスタ裏!$B$3:$DN$3,0)),IF(S3="ピクセルリマスター",0,-1))</f>
        <v>3</v>
      </c>
      <c r="W13" s="13"/>
      <c r="X13" s="64" t="s">
        <v>13</v>
      </c>
      <c r="Y13" s="63"/>
      <c r="Z13" s="61"/>
      <c r="AA13" s="14">
        <v>16</v>
      </c>
      <c r="AB13" s="14"/>
      <c r="AC13" s="3">
        <f>MAX(INDEX(マスタ裏!$B$4:$DN$8,MATCH(AC4,マスタ裏!$A$4:$A$8,0),MATCH(X3&amp;$B13,マスタ裏!$B$3:$DN$3,0)),IF(AD3="ピクセルリマスター",0,-1))</f>
        <v>3</v>
      </c>
      <c r="AD13" s="3">
        <f>MAX(INDEX(マスタ裏!$B$4:$DN$8,MATCH(AD4,マスタ裏!$A$4:$A$8,0),MATCH(X3&amp;$B13,マスタ裏!$B$3:$DN$3,0)),IF(AD3="ピクセルリマスター",0,-1))</f>
        <v>3</v>
      </c>
      <c r="AE13" s="3">
        <f>MAX(INDEX(マスタ裏!$B$4:$DN$8,MATCH(AE4,マスタ裏!$A$4:$A$8,0),MATCH(X3&amp;$B13,マスタ裏!$B$3:$DN$3,0)),IF(AD3="ピクセルリマスター",0,-1))</f>
        <v>0</v>
      </c>
      <c r="AF13" s="3">
        <f>MAX(INDEX(マスタ裏!$B$4:$DN$8,MATCH(AF4,マスタ裏!$A$4:$A$8,0),MATCH(X3&amp;$B13,マスタ裏!$B$3:$DN$3,0)),IF(AD3="ピクセルリマスター",0,-1))</f>
        <v>3</v>
      </c>
      <c r="AG13" s="3">
        <f>MAX(INDEX(マスタ裏!$B$4:$DN$8,MATCH(AG4,マスタ裏!$A$4:$A$8,0),MATCH(X3&amp;$B13,マスタ裏!$B$3:$DN$3,0)),IF(AD3="ピクセルリマスター",0,-1))</f>
        <v>3</v>
      </c>
      <c r="AH13" s="13"/>
      <c r="AI13" s="64" t="s">
        <v>13</v>
      </c>
      <c r="AJ13" s="63"/>
      <c r="AK13" s="61"/>
      <c r="AL13" s="14"/>
      <c r="AM13" s="14"/>
      <c r="AN13" s="3">
        <f>MAX(INDEX(マスタ裏!$B$4:$DN$8,MATCH(AN4,マスタ裏!$A$4:$A$8,0),MATCH(AI3&amp;$B13,マスタ裏!$B$3:$DN$3,0)),IF(AO3="ピクセルリマスター",0,-1))</f>
        <v>2</v>
      </c>
      <c r="AO13" s="3">
        <f>MAX(INDEX(マスタ裏!$B$4:$DN$8,MATCH(AO4,マスタ裏!$A$4:$A$8,0),MATCH(AI3&amp;$B13,マスタ裏!$B$3:$DN$3,0)),IF(AO3="ピクセルリマスター",0,-1))</f>
        <v>0</v>
      </c>
      <c r="AP13" s="3">
        <f>MAX(INDEX(マスタ裏!$B$4:$DN$8,MATCH(AP4,マスタ裏!$A$4:$A$8,0),MATCH(AI3&amp;$B13,マスタ裏!$B$3:$DN$3,0)),IF(AO3="ピクセルリマスター",0,-1))</f>
        <v>0</v>
      </c>
      <c r="AQ13" s="3">
        <f>MAX(INDEX(マスタ裏!$B$4:$DN$8,MATCH(AQ4,マスタ裏!$A$4:$A$8,0),MATCH(AI3&amp;$B13,マスタ裏!$B$3:$DN$3,0)),IF(AO3="ピクセルリマスター",0,-1))</f>
        <v>0</v>
      </c>
      <c r="AR13" s="3">
        <f>MAX(INDEX(マスタ裏!$B$4:$DN$8,MATCH(AR4,マスタ裏!$A$4:$A$8,0),MATCH(AI3&amp;$B13,マスタ裏!$B$3:$DN$3,0)),IF(AO3="ピクセルリマスター",0,-1))</f>
        <v>2</v>
      </c>
      <c r="AS13" s="13"/>
      <c r="AT13" s="64" t="s">
        <v>13</v>
      </c>
      <c r="AU13" s="63"/>
      <c r="AV13" s="61"/>
      <c r="AW13" s="14">
        <v>16</v>
      </c>
      <c r="AX13" s="14"/>
      <c r="AY13" s="3">
        <f>MAX(INDEX(マスタ裏!$B$4:$DN$8,MATCH(AY4,マスタ裏!$A$4:$A$8,0),MATCH(AT3&amp;$B13,マスタ裏!$B$3:$DN$3,0)),IF(AZ3="ピクセルリマスター",0,-1))</f>
        <v>0</v>
      </c>
      <c r="AZ13" s="3">
        <f>MAX(INDEX(マスタ裏!$B$4:$DN$8,MATCH(AZ4,マスタ裏!$A$4:$A$8,0),MATCH(AT3&amp;$B13,マスタ裏!$B$3:$DN$3,0)),IF(AZ3="ピクセルリマスター",0,-1))</f>
        <v>3</v>
      </c>
      <c r="BA13" s="3">
        <f>MAX(INDEX(マスタ裏!$B$4:$DN$8,MATCH(BA4,マスタ裏!$A$4:$A$8,0),MATCH(AT3&amp;$B13,マスタ裏!$B$3:$DN$3,0)),IF(AZ3="ピクセルリマスター",0,-1))</f>
        <v>0</v>
      </c>
      <c r="BB13" s="3">
        <f>MAX(INDEX(マスタ裏!$B$4:$DN$8,MATCH(BB4,マスタ裏!$A$4:$A$8,0),MATCH(AT3&amp;$B13,マスタ裏!$B$3:$DN$3,0)),IF(AZ3="ピクセルリマスター",0,-1))</f>
        <v>3</v>
      </c>
      <c r="BC13" s="3">
        <f>MAX(INDEX(マスタ裏!$B$4:$DN$8,MATCH(BC4,マスタ裏!$A$4:$A$8,0),MATCH(AT3&amp;$B13,マスタ裏!$B$3:$DN$3,0)),IF(AZ3="ピクセルリマスター",0,-1))</f>
        <v>0</v>
      </c>
    </row>
    <row r="14" spans="1:55" x14ac:dyDescent="0.4">
      <c r="B14" s="67" t="s">
        <v>14</v>
      </c>
      <c r="C14" s="15" t="s">
        <v>129</v>
      </c>
      <c r="D14" s="16"/>
      <c r="E14" s="16"/>
      <c r="F14" s="26"/>
      <c r="G14" s="3" t="str">
        <f>IF(C14="","",IF(INDEX(IF(H3="リメイク",装備マスタ!$Q$5:$U$67,装備マスタ!$C$5:$G$45),MATCH(C14,IF(H3="リメイク",装備マスタ!$P$5:$P$67,装備マスタ!$B$5:$B$45),0),MATCH(G4,IF(H3="リメイク",装備マスタ!$Q$4:$U$4,装備マスタ!$C$4:$G$4),0))="","",INDEX(IF(H3="リメイク",装備マスタ!$Q$5:$U$67,装備マスタ!$C$5:$G$45),MATCH(C14,IF(H3="リメイク",装備マスタ!$P$5:$P$67,装備マスタ!$B$5:$B45),0),MATCH(G4,IF(H3="リメイク",装備マスタ!$Q$4:$U$4,装備マスタ!$C$4:$G$4),0))))</f>
        <v/>
      </c>
      <c r="H14" s="3" t="str">
        <f>IF(C14="","",IF(INDEX(IF(H3="リメイク",装備マスタ!$Q$5:$U$67,装備マスタ!$C$5:$G$45),MATCH(C14,IF(H3="リメイク",装備マスタ!$P$5:$P$67,装備マスタ!$B$5:$B$45),0),MATCH(H4,IF(H3="リメイク",装備マスタ!$Q$4:$U$4,装備マスタ!$C$4:$G$4),0))="","",INDEX(IF(H3="リメイク",装備マスタ!$Q$5:$U$67,装備マスタ!$C$5:$G$45),MATCH(C14,IF(H3="リメイク",装備マスタ!$P$5:$P$67,装備マスタ!$B$5:$B45),0),MATCH(H4,IF(H3="リメイク",装備マスタ!$Q$4:$U$4,装備マスタ!$C$4:$G$4),0))))</f>
        <v/>
      </c>
      <c r="I14" s="3" t="str">
        <f>IF(C14="","",IF(INDEX(IF(H3="リメイク",装備マスタ!$Q$5:$U$67,装備マスタ!$C$5:$G$45),MATCH(C14,IF(H3="リメイク",装備マスタ!$P$5:$P$67,装備マスタ!$B$5:$B$45),0),MATCH(I4,IF(H3="リメイク",装備マスタ!$Q$4:$U$4,装備マスタ!$C$4:$G$4),0))="","",INDEX(IF(H3="リメイク",装備マスタ!$Q$5:$U$67,装備マスタ!$C$5:$G$45),MATCH(C14,IF(H3="リメイク",装備マスタ!$P$5:$P$67,装備マスタ!$B$5:$B45),0),MATCH(I4,IF(H3="リメイク",装備マスタ!$Q$4:$U$4,装備マスタ!$C$4:$G$4),0))))</f>
        <v/>
      </c>
      <c r="J14" s="3" t="str">
        <f>IF(C14="","",IF(INDEX(IF(H3="リメイク",装備マスタ!$Q$5:$U$67,装備マスタ!$C$5:$G$45),MATCH(C14,IF(H3="リメイク",装備マスタ!$P$5:$P$67,装備マスタ!$B$5:$B$45),0),MATCH(J4,IF(H3="リメイク",装備マスタ!$Q$4:$U$4,装備マスタ!$C$4:$G$4),0))="","",INDEX(IF(H3="リメイク",装備マスタ!$Q$5:$U$67,装備マスタ!$C$5:$G$45),MATCH(C14,IF(H3="リメイク",装備マスタ!$P$5:$P$67,装備マスタ!$B$5:$B45),0),MATCH(J4,IF(H3="リメイク",装備マスタ!$Q$4:$U$4,装備マスタ!$C$4:$G$4),0))))</f>
        <v/>
      </c>
      <c r="K14" s="3" t="str">
        <f>IF(C14="","",IF(INDEX(IF(H3="リメイク",装備マスタ!$Q$5:$U$67,装備マスタ!$C$5:$G$45),MATCH(C14,IF(H3="リメイク",装備マスタ!$P$5:$P$67,装備マスタ!$B$5:$B$45),0),MATCH(K4,IF(H3="リメイク",装備マスタ!$Q$4:$U$4,装備マスタ!$C$4:$G$4),0))="","",INDEX(IF(H3="リメイク",装備マスタ!$Q$5:$U$67,装備マスタ!$C$5:$G$45),MATCH(C14,IF(H3="リメイク",装備マスタ!$P$5:$P$67,装備マスタ!$B$5:$B45),0),MATCH(K4,IF(H3="リメイク",装備マスタ!$Q$4:$U$4,装備マスタ!$C$4:$G$4),0))))</f>
        <v/>
      </c>
      <c r="L14" s="13"/>
      <c r="M14" s="67" t="s">
        <v>14</v>
      </c>
      <c r="N14" s="15" t="s">
        <v>45</v>
      </c>
      <c r="O14" s="16"/>
      <c r="P14" s="16"/>
      <c r="Q14" s="26"/>
      <c r="R14" s="3" t="str">
        <f>IF(N14="","",IF(INDEX(IF(S3="リメイク",装備マスタ!$Q$5:$U$67,装備マスタ!$C$5:$G$45),MATCH(N14,IF(S3="リメイク",装備マスタ!$P$5:$P$67,装備マスタ!$B$5:$B$45),0),MATCH(R4,IF(S3="リメイク",装備マスタ!$Q$4:$U$4,装備マスタ!$C$4:$G$4),0))="","",INDEX(IF(S3="リメイク",装備マスタ!$Q$5:$U$67,装備マスタ!$C$5:$G$45),MATCH(N14,IF(S3="リメイク",装備マスタ!$P$5:$P$67,装備マスタ!$B$5:$B45),0),MATCH(R4,IF(S3="リメイク",装備マスタ!$Q$4:$U$4,装備マスタ!$C$4:$G$4),0))))</f>
        <v/>
      </c>
      <c r="S14" s="3" t="str">
        <f>IF(N14="","",IF(INDEX(IF(S3="リメイク",装備マスタ!$Q$5:$U$67,装備マスタ!$C$5:$G$45),MATCH(N14,IF(S3="リメイク",装備マスタ!$P$5:$P$67,装備マスタ!$B$5:$B$45),0),MATCH(S4,IF(S3="リメイク",装備マスタ!$Q$4:$U$4,装備マスタ!$C$4:$G$4),0))="","",INDEX(IF(S3="リメイク",装備マスタ!$Q$5:$U$67,装備マスタ!$C$5:$G$45),MATCH(N14,IF(S3="リメイク",装備マスタ!$P$5:$P$67,装備マスタ!$B$5:$B45),0),MATCH(S4,IF(S3="リメイク",装備マスタ!$Q$4:$U$4,装備マスタ!$C$4:$G$4),0))))</f>
        <v/>
      </c>
      <c r="T14" s="3" t="str">
        <f>IF(N14="","",IF(INDEX(IF(S3="リメイク",装備マスタ!$Q$5:$U$67,装備マスタ!$C$5:$G$45),MATCH(N14,IF(S3="リメイク",装備マスタ!$P$5:$P$67,装備マスタ!$B$5:$B$45),0),MATCH(T4,IF(S3="リメイク",装備マスタ!$Q$4:$U$4,装備マスタ!$C$4:$G$4),0))="","",INDEX(IF(S3="リメイク",装備マスタ!$Q$5:$U$67,装備マスタ!$C$5:$G$45),MATCH(N14,IF(S3="リメイク",装備マスタ!$P$5:$P$67,装備マスタ!$B$5:$B45),0),MATCH(T4,IF(S3="リメイク",装備マスタ!$Q$4:$U$4,装備マスタ!$C$4:$G$4),0))))</f>
        <v/>
      </c>
      <c r="U14" s="3">
        <f>IF(N14="","",IF(INDEX(IF(S3="リメイク",装備マスタ!$Q$5:$U$67,装備マスタ!$C$5:$G$45),MATCH(N14,IF(S3="リメイク",装備マスタ!$P$5:$P$67,装備マスタ!$B$5:$B$45),0),MATCH(U4,IF(S3="リメイク",装備マスタ!$Q$4:$U$4,装備マスタ!$C$4:$G$4),0))="","",INDEX(IF(S3="リメイク",装備マスタ!$Q$5:$U$67,装備マスタ!$C$5:$G$45),MATCH(N14,IF(S3="リメイク",装備マスタ!$P$5:$P$67,装備マスタ!$B$5:$B45),0),MATCH(U4,IF(S3="リメイク",装備マスタ!$Q$4:$U$4,装備マスタ!$C$4:$G$4),0))))</f>
        <v>3</v>
      </c>
      <c r="V14" s="3" t="str">
        <f>IF(N14="","",IF(INDEX(IF(S3="リメイク",装備マスタ!$Q$5:$U$67,装備マスタ!$C$5:$G$45),MATCH(N14,IF(S3="リメイク",装備マスタ!$P$5:$P$67,装備マスタ!$B$5:$B$45),0),MATCH(V4,IF(S3="リメイク",装備マスタ!$Q$4:$U$4,装備マスタ!$C$4:$G$4),0))="","",INDEX(IF(S3="リメイク",装備マスタ!$Q$5:$U$67,装備マスタ!$C$5:$G$45),MATCH(N14,IF(S3="リメイク",装備マスタ!$P$5:$P$67,装備マスタ!$B$5:$B45),0),MATCH(V4,IF(S3="リメイク",装備マスタ!$Q$4:$U$4,装備マスタ!$C$4:$G$4),0))))</f>
        <v/>
      </c>
      <c r="W14" s="13"/>
      <c r="X14" s="67" t="s">
        <v>14</v>
      </c>
      <c r="Y14" s="15" t="s">
        <v>129</v>
      </c>
      <c r="Z14" s="16"/>
      <c r="AA14" s="16"/>
      <c r="AB14" s="26"/>
      <c r="AC14" s="3" t="str">
        <f>IF(Y14="","",IF(INDEX(IF(AD3="リメイク",装備マスタ!$Q$5:$U$67,装備マスタ!$C$5:$G$45),MATCH(Y14,IF(AD3="リメイク",装備マスタ!$P$5:$P$67,装備マスタ!$B$5:$B$45),0),MATCH(AC4,IF(AD3="リメイク",装備マスタ!$Q$4:$U$4,装備マスタ!$C$4:$G$4),0))="","",INDEX(IF(AD3="リメイク",装備マスタ!$Q$5:$U$67,装備マスタ!$C$5:$G$45),MATCH(Y14,IF(AD3="リメイク",装備マスタ!$P$5:$P$67,装備マスタ!$B$5:$B45),0),MATCH(AC4,IF(AD3="リメイク",装備マスタ!$Q$4:$U$4,装備マスタ!$C$4:$G$4),0))))</f>
        <v/>
      </c>
      <c r="AD14" s="3" t="str">
        <f>IF(Y14="","",IF(INDEX(IF(AD3="リメイク",装備マスタ!$Q$5:$U$67,装備マスタ!$C$5:$G$45),MATCH(Y14,IF(AD3="リメイク",装備マスタ!$P$5:$P$67,装備マスタ!$B$5:$B$45),0),MATCH(AD4,IF(AD3="リメイク",装備マスタ!$Q$4:$U$4,装備マスタ!$C$4:$G$4),0))="","",INDEX(IF(AD3="リメイク",装備マスタ!$Q$5:$U$67,装備マスタ!$C$5:$G$45),MATCH(Y14,IF(AD3="リメイク",装備マスタ!$P$5:$P$67,装備マスタ!$B$5:$B45),0),MATCH(AD4,IF(AD3="リメイク",装備マスタ!$Q$4:$U$4,装備マスタ!$C$4:$G$4),0))))</f>
        <v/>
      </c>
      <c r="AE14" s="3" t="str">
        <f>IF(Y14="","",IF(INDEX(IF(AD3="リメイク",装備マスタ!$Q$5:$U$67,装備マスタ!$C$5:$G$45),MATCH(Y14,IF(AD3="リメイク",装備マスタ!$P$5:$P$67,装備マスタ!$B$5:$B$45),0),MATCH(AE4,IF(AD3="リメイク",装備マスタ!$Q$4:$U$4,装備マスタ!$C$4:$G$4),0))="","",INDEX(IF(AD3="リメイク",装備マスタ!$Q$5:$U$67,装備マスタ!$C$5:$G$45),MATCH(Y14,IF(AD3="リメイク",装備マスタ!$P$5:$P$67,装備マスタ!$B$5:$B45),0),MATCH(AE4,IF(AD3="リメイク",装備マスタ!$Q$4:$U$4,装備マスタ!$C$4:$G$4),0))))</f>
        <v/>
      </c>
      <c r="AF14" s="3" t="str">
        <f>IF(Y14="","",IF(INDEX(IF(AD3="リメイク",装備マスタ!$Q$5:$U$67,装備マスタ!$C$5:$G$45),MATCH(Y14,IF(AD3="リメイク",装備マスタ!$P$5:$P$67,装備マスタ!$B$5:$B$45),0),MATCH(AF4,IF(AD3="リメイク",装備マスタ!$Q$4:$U$4,装備マスタ!$C$4:$G$4),0))="","",INDEX(IF(AD3="リメイク",装備マスタ!$Q$5:$U$67,装備マスタ!$C$5:$G$45),MATCH(Y14,IF(AD3="リメイク",装備マスタ!$P$5:$P$67,装備マスタ!$B$5:$B45),0),MATCH(AF4,IF(AD3="リメイク",装備マスタ!$Q$4:$U$4,装備マスタ!$C$4:$G$4),0))))</f>
        <v/>
      </c>
      <c r="AG14" s="3" t="str">
        <f>IF(Y14="","",IF(INDEX(IF(AD3="リメイク",装備マスタ!$Q$5:$U$67,装備マスタ!$C$5:$G$45),MATCH(Y14,IF(AD3="リメイク",装備マスタ!$P$5:$P$67,装備マスタ!$B$5:$B$45),0),MATCH(AG4,IF(AD3="リメイク",装備マスタ!$Q$4:$U$4,装備マスタ!$C$4:$G$4),0))="","",INDEX(IF(AD3="リメイク",装備マスタ!$Q$5:$U$67,装備マスタ!$C$5:$G$45),MATCH(Y14,IF(AD3="リメイク",装備マスタ!$P$5:$P$67,装備マスタ!$B$5:$B45),0),MATCH(AG4,IF(AD3="リメイク",装備マスタ!$Q$4:$U$4,装備マスタ!$C$4:$G$4),0))))</f>
        <v/>
      </c>
      <c r="AH14" s="13"/>
      <c r="AI14" s="67" t="s">
        <v>14</v>
      </c>
      <c r="AJ14" s="15" t="s">
        <v>129</v>
      </c>
      <c r="AK14" s="16"/>
      <c r="AL14" s="16"/>
      <c r="AM14" s="26"/>
      <c r="AN14" s="3" t="str">
        <f>IF(AJ14="","",IF(INDEX(IF(AO3="リメイク",装備マスタ!$Q$5:$U$67,装備マスタ!$C$5:$G$45),MATCH(AJ14,IF(AO3="リメイク",装備マスタ!$P$5:$P$67,装備マスタ!$B$5:$B$45),0),MATCH(AN4,IF(AO3="リメイク",装備マスタ!$Q$4:$U$4,装備マスタ!$C$4:$G$4),0))="","",INDEX(IF(AO3="リメイク",装備マスタ!$Q$5:$U$67,装備マスタ!$C$5:$G$45),MATCH(AJ14,IF(AO3="リメイク",装備マスタ!$P$5:$P$67,装備マスタ!$B$5:$B45),0),MATCH(AN4,IF(AO3="リメイク",装備マスタ!$Q$4:$U$4,装備マスタ!$C$4:$G$4),0))))</f>
        <v/>
      </c>
      <c r="AO14" s="3" t="str">
        <f>IF(AJ14="","",IF(INDEX(IF(AO3="リメイク",装備マスタ!$Q$5:$U$67,装備マスタ!$C$5:$G$45),MATCH(AJ14,IF(AO3="リメイク",装備マスタ!$P$5:$P$67,装備マスタ!$B$5:$B$45),0),MATCH(AO4,IF(AO3="リメイク",装備マスタ!$Q$4:$U$4,装備マスタ!$C$4:$G$4),0))="","",INDEX(IF(AO3="リメイク",装備マスタ!$Q$5:$U$67,装備マスタ!$C$5:$G$45),MATCH(AJ14,IF(AO3="リメイク",装備マスタ!$P$5:$P$67,装備マスタ!$B$5:$B45),0),MATCH(AO4,IF(AO3="リメイク",装備マスタ!$Q$4:$U$4,装備マスタ!$C$4:$G$4),0))))</f>
        <v/>
      </c>
      <c r="AP14" s="3" t="str">
        <f>IF(AJ14="","",IF(INDEX(IF(AO3="リメイク",装備マスタ!$Q$5:$U$67,装備マスタ!$C$5:$G$45),MATCH(AJ14,IF(AO3="リメイク",装備マスタ!$P$5:$P$67,装備マスタ!$B$5:$B$45),0),MATCH(AP4,IF(AO3="リメイク",装備マスタ!$Q$4:$U$4,装備マスタ!$C$4:$G$4),0))="","",INDEX(IF(AO3="リメイク",装備マスタ!$Q$5:$U$67,装備マスタ!$C$5:$G$45),MATCH(AJ14,IF(AO3="リメイク",装備マスタ!$P$5:$P$67,装備マスタ!$B$5:$B45),0),MATCH(AP4,IF(AO3="リメイク",装備マスタ!$Q$4:$U$4,装備マスタ!$C$4:$G$4),0))))</f>
        <v/>
      </c>
      <c r="AQ14" s="3" t="str">
        <f>IF(AJ14="","",IF(INDEX(IF(AO3="リメイク",装備マスタ!$Q$5:$U$67,装備マスタ!$C$5:$G$45),MATCH(AJ14,IF(AO3="リメイク",装備マスタ!$P$5:$P$67,装備マスタ!$B$5:$B$45),0),MATCH(AQ4,IF(AO3="リメイク",装備マスタ!$Q$4:$U$4,装備マスタ!$C$4:$G$4),0))="","",INDEX(IF(AO3="リメイク",装備マスタ!$Q$5:$U$67,装備マスタ!$C$5:$G$45),MATCH(AJ14,IF(AO3="リメイク",装備マスタ!$P$5:$P$67,装備マスタ!$B$5:$B45),0),MATCH(AQ4,IF(AO3="リメイク",装備マスタ!$Q$4:$U$4,装備マスタ!$C$4:$G$4),0))))</f>
        <v/>
      </c>
      <c r="AR14" s="3" t="str">
        <f>IF(AJ14="","",IF(INDEX(IF(AO3="リメイク",装備マスタ!$Q$5:$U$67,装備マスタ!$C$5:$G$45),MATCH(AJ14,IF(AO3="リメイク",装備マスタ!$P$5:$P$67,装備マスタ!$B$5:$B$45),0),MATCH(AR4,IF(AO3="リメイク",装備マスタ!$Q$4:$U$4,装備マスタ!$C$4:$G$4),0))="","",INDEX(IF(AO3="リメイク",装備マスタ!$Q$5:$U$67,装備マスタ!$C$5:$G$45),MATCH(AJ14,IF(AO3="リメイク",装備マスタ!$P$5:$P$67,装備マスタ!$B$5:$B45),0),MATCH(AR4,IF(AO3="リメイク",装備マスタ!$Q$4:$U$4,装備マスタ!$C$4:$G$4),0))))</f>
        <v/>
      </c>
      <c r="AS14" s="13"/>
      <c r="AT14" s="67" t="s">
        <v>14</v>
      </c>
      <c r="AU14" s="15" t="s">
        <v>129</v>
      </c>
      <c r="AV14" s="16"/>
      <c r="AW14" s="16"/>
      <c r="AX14" s="26"/>
      <c r="AY14" s="3" t="str">
        <f>IF(AU14="","",IF(INDEX(IF(AZ3="リメイク",装備マスタ!$Q$5:$U$67,装備マスタ!$C$5:$G$45),MATCH(AU14,IF(AZ3="リメイク",装備マスタ!$P$5:$P$67,装備マスタ!$B$5:$B$45),0),MATCH(AY4,IF(AZ3="リメイク",装備マスタ!$Q$4:$U$4,装備マスタ!$C$4:$G$4),0))="","",INDEX(IF(AZ3="リメイク",装備マスタ!$Q$5:$U$67,装備マスタ!$C$5:$G$45),MATCH(AU14,IF(AZ3="リメイク",装備マスタ!$P$5:$P$67,装備マスタ!$B$5:$B45),0),MATCH(AY4,IF(AZ3="リメイク",装備マスタ!$Q$4:$U$4,装備マスタ!$C$4:$G$4),0))))</f>
        <v/>
      </c>
      <c r="AZ14" s="3" t="str">
        <f>IF(AU14="","",IF(INDEX(IF(AZ3="リメイク",装備マスタ!$Q$5:$U$67,装備マスタ!$C$5:$G$45),MATCH(AU14,IF(AZ3="リメイク",装備マスタ!$P$5:$P$67,装備マスタ!$B$5:$B$45),0),MATCH(AZ4,IF(AZ3="リメイク",装備マスタ!$Q$4:$U$4,装備マスタ!$C$4:$G$4),0))="","",INDEX(IF(AZ3="リメイク",装備マスタ!$Q$5:$U$67,装備マスタ!$C$5:$G$45),MATCH(AU14,IF(AZ3="リメイク",装備マスタ!$P$5:$P$67,装備マスタ!$B$5:$B45),0),MATCH(AZ4,IF(AZ3="リメイク",装備マスタ!$Q$4:$U$4,装備マスタ!$C$4:$G$4),0))))</f>
        <v/>
      </c>
      <c r="BA14" s="3" t="str">
        <f>IF(AU14="","",IF(INDEX(IF(AZ3="リメイク",装備マスタ!$Q$5:$U$67,装備マスタ!$C$5:$G$45),MATCH(AU14,IF(AZ3="リメイク",装備マスタ!$P$5:$P$67,装備マスタ!$B$5:$B$45),0),MATCH(BA4,IF(AZ3="リメイク",装備マスタ!$Q$4:$U$4,装備マスタ!$C$4:$G$4),0))="","",INDEX(IF(AZ3="リメイク",装備マスタ!$Q$5:$U$67,装備マスタ!$C$5:$G$45),MATCH(AU14,IF(AZ3="リメイク",装備マスタ!$P$5:$P$67,装備マスタ!$B$5:$B45),0),MATCH(BA4,IF(AZ3="リメイク",装備マスタ!$Q$4:$U$4,装備マスタ!$C$4:$G$4),0))))</f>
        <v/>
      </c>
      <c r="BB14" s="3" t="str">
        <f>IF(AU14="","",IF(INDEX(IF(AZ3="リメイク",装備マスタ!$Q$5:$U$67,装備マスタ!$C$5:$G$45),MATCH(AU14,IF(AZ3="リメイク",装備マスタ!$P$5:$P$67,装備マスタ!$B$5:$B$45),0),MATCH(BB4,IF(AZ3="リメイク",装備マスタ!$Q$4:$U$4,装備マスタ!$C$4:$G$4),0))="","",INDEX(IF(AZ3="リメイク",装備マスタ!$Q$5:$U$67,装備マスタ!$C$5:$G$45),MATCH(AU14,IF(AZ3="リメイク",装備マスタ!$P$5:$P$67,装備マスタ!$B$5:$B45),0),MATCH(BB4,IF(AZ3="リメイク",装備マスタ!$Q$4:$U$4,装備マスタ!$C$4:$G$4),0))))</f>
        <v/>
      </c>
      <c r="BC14" s="3" t="str">
        <f>IF(AU14="","",IF(INDEX(IF(AZ3="リメイク",装備マスタ!$Q$5:$U$67,装備マスタ!$C$5:$G$45),MATCH(AU14,IF(AZ3="リメイク",装備マスタ!$P$5:$P$67,装備マスタ!$B$5:$B$45),0),MATCH(BC4,IF(AZ3="リメイク",装備マスタ!$Q$4:$U$4,装備マスタ!$C$4:$G$4),0))="","",INDEX(IF(AZ3="リメイク",装備マスタ!$Q$5:$U$67,装備マスタ!$C$5:$G$45),MATCH(AU14,IF(AZ3="リメイク",装備マスタ!$P$5:$P$67,装備マスタ!$B$5:$B45),0),MATCH(BC4,IF(AZ3="リメイク",装備マスタ!$Q$4:$U$4,装備マスタ!$C$4:$G$4),0))))</f>
        <v/>
      </c>
    </row>
    <row r="15" spans="1:55" x14ac:dyDescent="0.4">
      <c r="B15" s="67" t="s">
        <v>15</v>
      </c>
      <c r="C15" s="15" t="s">
        <v>194</v>
      </c>
      <c r="D15" s="16"/>
      <c r="E15" s="16"/>
      <c r="F15" s="26"/>
      <c r="G15" s="3" t="str">
        <f>IF(C15="","",IF(INDEX(IF(H3="リメイク",装備マスタ!$Q$5:$U$67,装備マスタ!$C$5:$G$45),MATCH(C15,IF(H3="リメイク",装備マスタ!$P$5:$P$67,装備マスタ!$B$5:$B$45),0),MATCH(G4,IF(H3="リメイク",装備マスタ!$Q$4:$U$4,装備マスタ!$C$4:$G$4),0))="","",INDEX(IF(H3="リメイク",装備マスタ!$Q$5:$U$67,装備マスタ!$C$5:$G$45),MATCH(C15,IF(H3="リメイク",装備マスタ!$P$5:$P$67,装備マスタ!$B$5:$B45),0),MATCH(G4,IF(H3="リメイク",装備マスタ!$Q$4:$U$4,装備マスタ!$C$4:$G$4),0))))</f>
        <v/>
      </c>
      <c r="H15" s="3" t="str">
        <f>IF(C15="","",IF(INDEX(IF(H3="リメイク",装備マスタ!$Q$5:$U$67,装備マスタ!$C$5:$G$45),MATCH(C15,IF(H3="リメイク",装備マスタ!$P$5:$P$67,装備マスタ!$B$5:$B$45),0),MATCH(H4,IF(H3="リメイク",装備マスタ!$Q$4:$U$4,装備マスタ!$C$4:$G$4),0))="","",INDEX(IF(H3="リメイク",装備マスタ!$Q$5:$U$67,装備マスタ!$C$5:$G$45),MATCH(C15,IF(H3="リメイク",装備マスタ!$P$5:$P$67,装備マスタ!$B$5:$B45),0),MATCH(H4,IF(H3="リメイク",装備マスタ!$Q$4:$U$4,装備マスタ!$C$4:$G$4),0))))</f>
        <v/>
      </c>
      <c r="I15" s="3" t="str">
        <f>IF(C15="","",IF(INDEX(IF(H3="リメイク",装備マスタ!$Q$5:$U$67,装備マスタ!$C$5:$G$45),MATCH(C15,IF(H3="リメイク",装備マスタ!$P$5:$P$67,装備マスタ!$B$5:$B$45),0),MATCH(I4,IF(H3="リメイク",装備マスタ!$Q$4:$U$4,装備マスタ!$C$4:$G$4),0))="","",INDEX(IF(H3="リメイク",装備マスタ!$Q$5:$U$67,装備マスタ!$C$5:$G$45),MATCH(C15,IF(H3="リメイク",装備マスタ!$P$5:$P$67,装備マスタ!$B$5:$B45),0),MATCH(I4,IF(H3="リメイク",装備マスタ!$Q$4:$U$4,装備マスタ!$C$4:$G$4),0))))</f>
        <v/>
      </c>
      <c r="J15" s="3">
        <f>IF(C15="","",IF(INDEX(IF(H3="リメイク",装備マスタ!$Q$5:$U$67,装備マスタ!$C$5:$G$45),MATCH(C15,IF(H3="リメイク",装備マスタ!$P$5:$P$67,装備マスタ!$B$5:$B$45),0),MATCH(J4,IF(H3="リメイク",装備マスタ!$Q$4:$U$4,装備マスタ!$C$4:$G$4),0))="","",INDEX(IF(H3="リメイク",装備マスタ!$Q$5:$U$67,装備マスタ!$C$5:$G$45),MATCH(C15,IF(H3="リメイク",装備マスタ!$P$5:$P$67,装備マスタ!$B$5:$B45),0),MATCH(J4,IF(H3="リメイク",装備マスタ!$Q$4:$U$4,装備マスタ!$C$4:$G$4),0))))</f>
        <v>5</v>
      </c>
      <c r="K15" s="3" t="str">
        <f>IF(C15="","",IF(INDEX(IF(H3="リメイク",装備マスタ!$Q$5:$U$67,装備マスタ!$C$5:$G$45),MATCH(C15,IF(H3="リメイク",装備マスタ!$P$5:$P$67,装備マスタ!$B$5:$B$45),0),MATCH(K4,IF(H3="リメイク",装備マスタ!$Q$4:$U$4,装備マスタ!$C$4:$G$4),0))="","",INDEX(IF(H3="リメイク",装備マスタ!$Q$5:$U$67,装備マスタ!$C$5:$G$45),MATCH(C15,IF(H3="リメイク",装備マスタ!$P$5:$P$67,装備マスタ!$B$5:$B45),0),MATCH(K4,IF(H3="リメイク",装備マスタ!$Q$4:$U$4,装備マスタ!$C$4:$G$4),0))))</f>
        <v/>
      </c>
      <c r="L15" s="13"/>
      <c r="M15" s="67" t="s">
        <v>15</v>
      </c>
      <c r="N15" s="15" t="s">
        <v>129</v>
      </c>
      <c r="O15" s="16"/>
      <c r="P15" s="16"/>
      <c r="Q15" s="26"/>
      <c r="R15" s="3" t="str">
        <f>IF(N15="","",IF(INDEX(IF(S3="リメイク",装備マスタ!$Q$5:$U$67,装備マスタ!$C$5:$G$45),MATCH(N15,IF(S3="リメイク",装備マスタ!$P$5:$P$67,装備マスタ!$B$5:$B$45),0),MATCH(R4,IF(S3="リメイク",装備マスタ!$Q$4:$U$4,装備マスタ!$C$4:$G$4),0))="","",INDEX(IF(S3="リメイク",装備マスタ!$Q$5:$U$67,装備マスタ!$C$5:$G$45),MATCH(N15,IF(S3="リメイク",装備マスタ!$P$5:$P$67,装備マスタ!$B$5:$B45),0),MATCH(R4,IF(S3="リメイク",装備マスタ!$Q$4:$U$4,装備マスタ!$C$4:$G$4),0))))</f>
        <v/>
      </c>
      <c r="S15" s="3" t="str">
        <f>IF(N15="","",IF(INDEX(IF(S3="リメイク",装備マスタ!$Q$5:$U$67,装備マスタ!$C$5:$G$45),MATCH(N15,IF(S3="リメイク",装備マスタ!$P$5:$P$67,装備マスタ!$B$5:$B$45),0),MATCH(S4,IF(S3="リメイク",装備マスタ!$Q$4:$U$4,装備マスタ!$C$4:$G$4),0))="","",INDEX(IF(S3="リメイク",装備マスタ!$Q$5:$U$67,装備マスタ!$C$5:$G$45),MATCH(N15,IF(S3="リメイク",装備マスタ!$P$5:$P$67,装備マスタ!$B$5:$B45),0),MATCH(S4,IF(S3="リメイク",装備マスタ!$Q$4:$U$4,装備マスタ!$C$4:$G$4),0))))</f>
        <v/>
      </c>
      <c r="T15" s="3" t="str">
        <f>IF(N15="","",IF(INDEX(IF(S3="リメイク",装備マスタ!$Q$5:$U$67,装備マスタ!$C$5:$G$45),MATCH(N15,IF(S3="リメイク",装備マスタ!$P$5:$P$67,装備マスタ!$B$5:$B$45),0),MATCH(T4,IF(S3="リメイク",装備マスタ!$Q$4:$U$4,装備マスタ!$C$4:$G$4),0))="","",INDEX(IF(S3="リメイク",装備マスタ!$Q$5:$U$67,装備マスタ!$C$5:$G$45),MATCH(N15,IF(S3="リメイク",装備マスタ!$P$5:$P$67,装備マスタ!$B$5:$B45),0),MATCH(T4,IF(S3="リメイク",装備マスタ!$Q$4:$U$4,装備マスタ!$C$4:$G$4),0))))</f>
        <v/>
      </c>
      <c r="U15" s="3" t="str">
        <f>IF(N15="","",IF(INDEX(IF(S3="リメイク",装備マスタ!$Q$5:$U$67,装備マスタ!$C$5:$G$45),MATCH(N15,IF(S3="リメイク",装備マスタ!$P$5:$P$67,装備マスタ!$B$5:$B$45),0),MATCH(U4,IF(S3="リメイク",装備マスタ!$Q$4:$U$4,装備マスタ!$C$4:$G$4),0))="","",INDEX(IF(S3="リメイク",装備マスタ!$Q$5:$U$67,装備マスタ!$C$5:$G$45),MATCH(N15,IF(S3="リメイク",装備マスタ!$P$5:$P$67,装備マスタ!$B$5:$B45),0),MATCH(U4,IF(S3="リメイク",装備マスタ!$Q$4:$U$4,装備マスタ!$C$4:$G$4),0))))</f>
        <v/>
      </c>
      <c r="V15" s="3" t="str">
        <f>IF(N15="","",IF(INDEX(IF(S3="リメイク",装備マスタ!$Q$5:$U$67,装備マスタ!$C$5:$G$45),MATCH(N15,IF(S3="リメイク",装備マスタ!$P$5:$P$67,装備マスタ!$B$5:$B$45),0),MATCH(V4,IF(S3="リメイク",装備マスタ!$Q$4:$U$4,装備マスタ!$C$4:$G$4),0))="","",INDEX(IF(S3="リメイク",装備マスタ!$Q$5:$U$67,装備マスタ!$C$5:$G$45),MATCH(N15,IF(S3="リメイク",装備マスタ!$P$5:$P$67,装備マスタ!$B$5:$B45),0),MATCH(V4,IF(S3="リメイク",装備マスタ!$Q$4:$U$4,装備マスタ!$C$4:$G$4),0))))</f>
        <v/>
      </c>
      <c r="W15" s="13"/>
      <c r="X15" s="67" t="s">
        <v>15</v>
      </c>
      <c r="Y15" s="15" t="s">
        <v>21</v>
      </c>
      <c r="Z15" s="16"/>
      <c r="AA15" s="16"/>
      <c r="AB15" s="26"/>
      <c r="AC15" s="3">
        <f>IF(Y15="","",IF(INDEX(IF(AD3="リメイク",装備マスタ!$Q$5:$U$67,装備マスタ!$C$5:$G$45),MATCH(Y15,IF(AD3="リメイク",装備マスタ!$P$5:$P$67,装備マスタ!$B$5:$B$45),0),MATCH(AC4,IF(AD3="リメイク",装備マスタ!$Q$4:$U$4,装備マスタ!$C$4:$G$4),0))="","",INDEX(IF(AD3="リメイク",装備マスタ!$Q$5:$U$67,装備マスタ!$C$5:$G$45),MATCH(Y15,IF(AD3="リメイク",装備マスタ!$P$5:$P$67,装備マスタ!$B$5:$B45),0),MATCH(AC4,IF(AD3="リメイク",装備マスタ!$Q$4:$U$4,装備マスタ!$C$4:$G$4),0))))</f>
        <v>10</v>
      </c>
      <c r="AD15" s="3">
        <f>IF(Y15="","",IF(INDEX(IF(AD3="リメイク",装備マスタ!$Q$5:$U$67,装備マスタ!$C$5:$G$45),MATCH(Y15,IF(AD3="リメイク",装備マスタ!$P$5:$P$67,装備マスタ!$B$5:$B$45),0),MATCH(AD4,IF(AD3="リメイク",装備マスタ!$Q$4:$U$4,装備マスタ!$C$4:$G$4),0))="","",INDEX(IF(AD3="リメイク",装備マスタ!$Q$5:$U$67,装備マスタ!$C$5:$G$45),MATCH(Y15,IF(AD3="リメイク",装備マスタ!$P$5:$P$67,装備マスタ!$B$5:$B45),0),MATCH(AD4,IF(AD3="リメイク",装備マスタ!$Q$4:$U$4,装備マスタ!$C$4:$G$4),0))))</f>
        <v>10</v>
      </c>
      <c r="AE15" s="3">
        <f>IF(Y15="","",IF(INDEX(IF(AD3="リメイク",装備マスタ!$Q$5:$U$67,装備マスタ!$C$5:$G$45),MATCH(Y15,IF(AD3="リメイク",装備マスタ!$P$5:$P$67,装備マスタ!$B$5:$B$45),0),MATCH(AE4,IF(AD3="リメイク",装備マスタ!$Q$4:$U$4,装備マスタ!$C$4:$G$4),0))="","",INDEX(IF(AD3="リメイク",装備マスタ!$Q$5:$U$67,装備マスタ!$C$5:$G$45),MATCH(Y15,IF(AD3="リメイク",装備マスタ!$P$5:$P$67,装備マスタ!$B$5:$B45),0),MATCH(AE4,IF(AD3="リメイク",装備マスタ!$Q$4:$U$4,装備マスタ!$C$4:$G$4),0))))</f>
        <v>10</v>
      </c>
      <c r="AF15" s="3">
        <f>IF(Y15="","",IF(INDEX(IF(AD3="リメイク",装備マスタ!$Q$5:$U$67,装備マスタ!$C$5:$G$45),MATCH(Y15,IF(AD3="リメイク",装備マスタ!$P$5:$P$67,装備マスタ!$B$5:$B$45),0),MATCH(AF4,IF(AD3="リメイク",装備マスタ!$Q$4:$U$4,装備マスタ!$C$4:$G$4),0))="","",INDEX(IF(AD3="リメイク",装備マスタ!$Q$5:$U$67,装備マスタ!$C$5:$G$45),MATCH(Y15,IF(AD3="リメイク",装備マスタ!$P$5:$P$67,装備マスタ!$B$5:$B45),0),MATCH(AF4,IF(AD3="リメイク",装備マスタ!$Q$4:$U$4,装備マスタ!$C$4:$G$4),0))))</f>
        <v>-10</v>
      </c>
      <c r="AG15" s="3">
        <f>IF(Y15="","",IF(INDEX(IF(AD3="リメイク",装備マスタ!$Q$5:$U$67,装備マスタ!$C$5:$G$45),MATCH(Y15,IF(AD3="リメイク",装備マスタ!$P$5:$P$67,装備マスタ!$B$5:$B$45),0),MATCH(AG4,IF(AD3="リメイク",装備マスタ!$Q$4:$U$4,装備マスタ!$C$4:$G$4),0))="","",INDEX(IF(AD3="リメイク",装備マスタ!$Q$5:$U$67,装備マスタ!$C$5:$G$45),MATCH(Y15,IF(AD3="リメイク",装備マスタ!$P$5:$P$67,装備マスタ!$B$5:$B45),0),MATCH(AG4,IF(AD3="リメイク",装備マスタ!$Q$4:$U$4,装備マスタ!$C$4:$G$4),0))))</f>
        <v>-10</v>
      </c>
      <c r="AH15" s="13"/>
      <c r="AI15" s="67" t="s">
        <v>15</v>
      </c>
      <c r="AJ15" s="15" t="s">
        <v>21</v>
      </c>
      <c r="AK15" s="16"/>
      <c r="AL15" s="16"/>
      <c r="AM15" s="26"/>
      <c r="AN15" s="3">
        <f>IF(AJ15="","",IF(INDEX(IF(AO3="リメイク",装備マスタ!$Q$5:$U$67,装備マスタ!$C$5:$G$45),MATCH(AJ15,IF(AO3="リメイク",装備マスタ!$P$5:$P$67,装備マスタ!$B$5:$B$45),0),MATCH(AN4,IF(AO3="リメイク",装備マスタ!$Q$4:$U$4,装備マスタ!$C$4:$G$4),0))="","",INDEX(IF(AO3="リメイク",装備マスタ!$Q$5:$U$67,装備マスタ!$C$5:$G$45),MATCH(AJ15,IF(AO3="リメイク",装備マスタ!$P$5:$P$67,装備マスタ!$B$5:$B45),0),MATCH(AN4,IF(AO3="リメイク",装備マスタ!$Q$4:$U$4,装備マスタ!$C$4:$G$4),0))))</f>
        <v>10</v>
      </c>
      <c r="AO15" s="3">
        <f>IF(AJ15="","",IF(INDEX(IF(AO3="リメイク",装備マスタ!$Q$5:$U$67,装備マスタ!$C$5:$G$45),MATCH(AJ15,IF(AO3="リメイク",装備マスタ!$P$5:$P$67,装備マスタ!$B$5:$B$45),0),MATCH(AO4,IF(AO3="リメイク",装備マスタ!$Q$4:$U$4,装備マスタ!$C$4:$G$4),0))="","",INDEX(IF(AO3="リメイク",装備マスタ!$Q$5:$U$67,装備マスタ!$C$5:$G$45),MATCH(AJ15,IF(AO3="リメイク",装備マスタ!$P$5:$P$67,装備マスタ!$B$5:$B45),0),MATCH(AO4,IF(AO3="リメイク",装備マスタ!$Q$4:$U$4,装備マスタ!$C$4:$G$4),0))))</f>
        <v>10</v>
      </c>
      <c r="AP15" s="3">
        <f>IF(AJ15="","",IF(INDEX(IF(AO3="リメイク",装備マスタ!$Q$5:$U$67,装備マスタ!$C$5:$G$45),MATCH(AJ15,IF(AO3="リメイク",装備マスタ!$P$5:$P$67,装備マスタ!$B$5:$B$45),0),MATCH(AP4,IF(AO3="リメイク",装備マスタ!$Q$4:$U$4,装備マスタ!$C$4:$G$4),0))="","",INDEX(IF(AO3="リメイク",装備マスタ!$Q$5:$U$67,装備マスタ!$C$5:$G$45),MATCH(AJ15,IF(AO3="リメイク",装備マスタ!$P$5:$P$67,装備マスタ!$B$5:$B45),0),MATCH(AP4,IF(AO3="リメイク",装備マスタ!$Q$4:$U$4,装備マスタ!$C$4:$G$4),0))))</f>
        <v>10</v>
      </c>
      <c r="AQ15" s="3">
        <f>IF(AJ15="","",IF(INDEX(IF(AO3="リメイク",装備マスタ!$Q$5:$U$67,装備マスタ!$C$5:$G$45),MATCH(AJ15,IF(AO3="リメイク",装備マスタ!$P$5:$P$67,装備マスタ!$B$5:$B$45),0),MATCH(AQ4,IF(AO3="リメイク",装備マスタ!$Q$4:$U$4,装備マスタ!$C$4:$G$4),0))="","",INDEX(IF(AO3="リメイク",装備マスタ!$Q$5:$U$67,装備マスタ!$C$5:$G$45),MATCH(AJ15,IF(AO3="リメイク",装備マスタ!$P$5:$P$67,装備マスタ!$B$5:$B45),0),MATCH(AQ4,IF(AO3="リメイク",装備マスタ!$Q$4:$U$4,装備マスタ!$C$4:$G$4),0))))</f>
        <v>-10</v>
      </c>
      <c r="AR15" s="3">
        <f>IF(AJ15="","",IF(INDEX(IF(AO3="リメイク",装備マスタ!$Q$5:$U$67,装備マスタ!$C$5:$G$45),MATCH(AJ15,IF(AO3="リメイク",装備マスタ!$P$5:$P$67,装備マスタ!$B$5:$B$45),0),MATCH(AR4,IF(AO3="リメイク",装備マスタ!$Q$4:$U$4,装備マスタ!$C$4:$G$4),0))="","",INDEX(IF(AO3="リメイク",装備マスタ!$Q$5:$U$67,装備マスタ!$C$5:$G$45),MATCH(AJ15,IF(AO3="リメイク",装備マスタ!$P$5:$P$67,装備マスタ!$B$5:$B45),0),MATCH(AR4,IF(AO3="リメイク",装備マスタ!$Q$4:$U$4,装備マスタ!$C$4:$G$4),0))))</f>
        <v>-10</v>
      </c>
      <c r="AS15" s="13"/>
      <c r="AT15" s="67" t="s">
        <v>15</v>
      </c>
      <c r="AU15" s="15" t="s">
        <v>39</v>
      </c>
      <c r="AV15" s="16"/>
      <c r="AW15" s="16"/>
      <c r="AX15" s="26"/>
      <c r="AY15" s="3" t="str">
        <f>IF(AU15="","",IF(INDEX(IF(AZ3="リメイク",装備マスタ!$Q$5:$U$67,装備マスタ!$C$5:$G$45),MATCH(AU15,IF(AZ3="リメイク",装備マスタ!$P$5:$P$67,装備マスタ!$B$5:$B$45),0),MATCH(AY4,IF(AZ3="リメイク",装備マスタ!$Q$4:$U$4,装備マスタ!$C$4:$G$4),0))="","",INDEX(IF(AZ3="リメイク",装備マスタ!$Q$5:$U$67,装備マスタ!$C$5:$G$45),MATCH(AU15,IF(AZ3="リメイク",装備マスタ!$P$5:$P$67,装備マスタ!$B$5:$B45),0),MATCH(AY4,IF(AZ3="リメイク",装備マスタ!$Q$4:$U$4,装備マスタ!$C$4:$G$4),0))))</f>
        <v/>
      </c>
      <c r="AZ15" s="3">
        <f>IF(AU15="","",IF(INDEX(IF(AZ3="リメイク",装備マスタ!$Q$5:$U$67,装備マスタ!$C$5:$G$45),MATCH(AU15,IF(AZ3="リメイク",装備マスタ!$P$5:$P$67,装備マスタ!$B$5:$B$45),0),MATCH(AZ4,IF(AZ3="リメイク",装備マスタ!$Q$4:$U$4,装備マスタ!$C$4:$G$4),0))="","",INDEX(IF(AZ3="リメイク",装備マスタ!$Q$5:$U$67,装備マスタ!$C$5:$G$45),MATCH(AU15,IF(AZ3="リメイク",装備マスタ!$P$5:$P$67,装備マスタ!$B$5:$B45),0),MATCH(AZ4,IF(AZ3="リメイク",装備マスタ!$Q$4:$U$4,装備マスタ!$C$4:$G$4),0))))</f>
        <v>3</v>
      </c>
      <c r="BA15" s="3" t="str">
        <f>IF(AU15="","",IF(INDEX(IF(AZ3="リメイク",装備マスタ!$Q$5:$U$67,装備マスタ!$C$5:$G$45),MATCH(AU15,IF(AZ3="リメイク",装備マスタ!$P$5:$P$67,装備マスタ!$B$5:$B$45),0),MATCH(BA4,IF(AZ3="リメイク",装備マスタ!$Q$4:$U$4,装備マスタ!$C$4:$G$4),0))="","",INDEX(IF(AZ3="リメイク",装備マスタ!$Q$5:$U$67,装備マスタ!$C$5:$G$45),MATCH(AU15,IF(AZ3="リメイク",装備マスタ!$P$5:$P$67,装備マスタ!$B$5:$B45),0),MATCH(BA4,IF(AZ3="リメイク",装備マスタ!$Q$4:$U$4,装備マスタ!$C$4:$G$4),0))))</f>
        <v/>
      </c>
      <c r="BB15" s="3" t="str">
        <f>IF(AU15="","",IF(INDEX(IF(AZ3="リメイク",装備マスタ!$Q$5:$U$67,装備マスタ!$C$5:$G$45),MATCH(AU15,IF(AZ3="リメイク",装備マスタ!$P$5:$P$67,装備マスタ!$B$5:$B$45),0),MATCH(BB4,IF(AZ3="リメイク",装備マスタ!$Q$4:$U$4,装備マスタ!$C$4:$G$4),0))="","",INDEX(IF(AZ3="リメイク",装備マスタ!$Q$5:$U$67,装備マスタ!$C$5:$G$45),MATCH(AU15,IF(AZ3="リメイク",装備マスタ!$P$5:$P$67,装備マスタ!$B$5:$B45),0),MATCH(BB4,IF(AZ3="リメイク",装備マスタ!$Q$4:$U$4,装備マスタ!$C$4:$G$4),0))))</f>
        <v/>
      </c>
      <c r="BC15" s="3" t="str">
        <f>IF(AU15="","",IF(INDEX(IF(AZ3="リメイク",装備マスタ!$Q$5:$U$67,装備マスタ!$C$5:$G$45),MATCH(AU15,IF(AZ3="リメイク",装備マスタ!$P$5:$P$67,装備マスタ!$B$5:$B$45),0),MATCH(BC4,IF(AZ3="リメイク",装備マスタ!$Q$4:$U$4,装備マスタ!$C$4:$G$4),0))="","",INDEX(IF(AZ3="リメイク",装備マスタ!$Q$5:$U$67,装備マスタ!$C$5:$G$45),MATCH(AU15,IF(AZ3="リメイク",装備マスタ!$P$5:$P$67,装備マスタ!$B$5:$B45),0),MATCH(BC4,IF(AZ3="リメイク",装備マスタ!$Q$4:$U$4,装備マスタ!$C$4:$G$4),0))))</f>
        <v/>
      </c>
    </row>
    <row r="16" spans="1:55" x14ac:dyDescent="0.4">
      <c r="B16" s="67" t="s">
        <v>16</v>
      </c>
      <c r="C16" s="15" t="s">
        <v>127</v>
      </c>
      <c r="D16" s="16"/>
      <c r="E16" s="16"/>
      <c r="F16" s="26"/>
      <c r="G16" s="3" t="str">
        <f>IF(C16="","",IF(INDEX(IF(H3="リメイク",装備マスタ!$X$5:$AB$67,装備マスタ!$J$5:$N$45),MATCH(C16,IF(H3="リメイク",装備マスタ!$W$5:$W$67,装備マスタ!$I$5:$I$45),0),MATCH(G4,IF(H3="リメイク",装備マスタ!$X$4:$AB$4,装備マスタ!$J$4:$N$4),0))="","",INDEX(IF(H3="リメイク",装備マスタ!$X$5:$AB$67,装備マスタ!$J$5:$N$45),MATCH(C16,IF(H3="リメイク",装備マスタ!$W$5:$W$67,装備マスタ!$I$5:$I45),0),MATCH(G4,IF(H3="リメイク",装備マスタ!$X$4:$AB$4,装備マスタ!$J$4:$N$4),0))))</f>
        <v/>
      </c>
      <c r="H16" s="3" t="str">
        <f>IF(C16="","",IF(INDEX(IF(H3="リメイク",装備マスタ!$X$5:$AB$67,装備マスタ!$J$5:$N$45),MATCH(C16,IF(H3="リメイク",装備マスタ!$W$5:$W$67,装備マスタ!$I$5:$I$45),0),MATCH(H4,IF(H3="リメイク",装備マスタ!$X$4:$AB$4,装備マスタ!$J$4:$N$4),0))="","",INDEX(IF(H3="リメイク",装備マスタ!$X$5:$AB$67,装備マスタ!$J$5:$N$45),MATCH(C16,IF(H3="リメイク",装備マスタ!$W$5:$W$67,装備マスタ!$I$5:$I45),0),MATCH(H4,IF(H3="リメイク",装備マスタ!$X$4:$AB$4,装備マスタ!$J$4:$N$4),0))))</f>
        <v/>
      </c>
      <c r="I16" s="3" t="str">
        <f>IF(C16="","",IF(INDEX(IF(H3="リメイク",装備マスタ!$X$5:$AB$67,装備マスタ!$J$5:$N$45),MATCH(C16,IF(H3="リメイク",装備マスタ!$W$5:$W$67,装備マスタ!$I$5:$I$45),0),MATCH(I4,IF(H3="リメイク",装備マスタ!$X$4:$AB$4,装備マスタ!$J$4:$N$4),0))="","",INDEX(IF(H3="リメイク",装備マスタ!$X$5:$AB$67,装備マスタ!$J$5:$N$45),MATCH(C16,IF(H3="リメイク",装備マスタ!$W$5:$W$67,装備マスタ!$I$5:$I45),0),MATCH(I4,IF(H3="リメイク",装備マスタ!$X$4:$AB$4,装備マスタ!$J$4:$N$4),0))))</f>
        <v/>
      </c>
      <c r="J16" s="3" t="str">
        <f>IF(C16="","",IF(INDEX(IF(H3="リメイク",装備マスタ!$X$5:$AB$67,装備マスタ!$J$5:$N$45),MATCH(C16,IF(H3="リメイク",装備マスタ!$W$5:$W$67,装備マスタ!$I$5:$I$45),0),MATCH(J4,IF(H3="リメイク",装備マスタ!$X$4:$AB$4,装備マスタ!$J$4:$N$4),0))="","",INDEX(IF(H3="リメイク",装備マスタ!$X$5:$AB$67,装備マスタ!$J$5:$N$45),MATCH(C16,IF(H3="リメイク",装備マスタ!$W$5:$W$67,装備マスタ!$I$5:$I45),0),MATCH(J4,IF(H3="リメイク",装備マスタ!$X$4:$AB$4,装備マスタ!$J$4:$N$4),0))))</f>
        <v/>
      </c>
      <c r="K16" s="3" t="str">
        <f>IF(C16="","",IF(INDEX(IF(H3="リメイク",装備マスタ!$X$5:$AB$67,装備マスタ!$J$5:$N$45),MATCH(C16,IF(H3="リメイク",装備マスタ!$W$5:$W$67,装備マスタ!$I$5:$I$45),0),MATCH(K4,IF(H3="リメイク",装備マスタ!$X$4:$AB$4,装備マスタ!$J$4:$N$4),0))="","",INDEX(IF(H3="リメイク",装備マスタ!$X$5:$AB$67,装備マスタ!$J$5:$N$45),MATCH(C16,IF(H3="リメイク",装備マスタ!$W$5:$W$67,装備マスタ!$I$5:$I45),0),MATCH(K4,IF(H3="リメイク",装備マスタ!$X$4:$AB$4,装備マスタ!$J$4:$N$4),0))))</f>
        <v/>
      </c>
      <c r="L16" s="13"/>
      <c r="M16" s="67" t="s">
        <v>16</v>
      </c>
      <c r="N16" s="15" t="s">
        <v>127</v>
      </c>
      <c r="O16" s="16"/>
      <c r="P16" s="16"/>
      <c r="Q16" s="26"/>
      <c r="R16" s="3" t="str">
        <f>IF(N16="","",IF(INDEX(IF(S3="リメイク",装備マスタ!$X$5:$AB$67,装備マスタ!$J$5:$N$45),MATCH(N16,IF(S3="リメイク",装備マスタ!$W$5:$W$67,装備マスタ!$I$5:$I$45),0),MATCH(R4,IF(S3="リメイク",装備マスタ!$X$4:$AB$4,装備マスタ!$J$4:$N$4),0))="","",INDEX(IF(S3="リメイク",装備マスタ!$X$5:$AB$67,装備マスタ!$J$5:$N$45),MATCH(N16,IF(S3="リメイク",装備マスタ!$W$5:$W$67,装備マスタ!$I$5:$I45),0),MATCH(R4,IF(S3="リメイク",装備マスタ!$X$4:$AB$4,装備マスタ!$J$4:$N$4),0))))</f>
        <v/>
      </c>
      <c r="S16" s="3" t="str">
        <f>IF(N16="","",IF(INDEX(IF(S3="リメイク",装備マスタ!$X$5:$AB$67,装備マスタ!$J$5:$N$45),MATCH(N16,IF(S3="リメイク",装備マスタ!$W$5:$W$67,装備マスタ!$I$5:$I$45),0),MATCH(S4,IF(S3="リメイク",装備マスタ!$X$4:$AB$4,装備マスタ!$J$4:$N$4),0))="","",INDEX(IF(S3="リメイク",装備マスタ!$X$5:$AB$67,装備マスタ!$J$5:$N$45),MATCH(N16,IF(S3="リメイク",装備マスタ!$W$5:$W$67,装備マスタ!$I$5:$I45),0),MATCH(S4,IF(S3="リメイク",装備マスタ!$X$4:$AB$4,装備マスタ!$J$4:$N$4),0))))</f>
        <v/>
      </c>
      <c r="T16" s="3" t="str">
        <f>IF(N16="","",IF(INDEX(IF(S3="リメイク",装備マスタ!$X$5:$AB$67,装備マスタ!$J$5:$N$45),MATCH(N16,IF(S3="リメイク",装備マスタ!$W$5:$W$67,装備マスタ!$I$5:$I$45),0),MATCH(T4,IF(S3="リメイク",装備マスタ!$X$4:$AB$4,装備マスタ!$J$4:$N$4),0))="","",INDEX(IF(S3="リメイク",装備マスタ!$X$5:$AB$67,装備マスタ!$J$5:$N$45),MATCH(N16,IF(S3="リメイク",装備マスタ!$W$5:$W$67,装備マスタ!$I$5:$I45),0),MATCH(T4,IF(S3="リメイク",装備マスタ!$X$4:$AB$4,装備マスタ!$J$4:$N$4),0))))</f>
        <v/>
      </c>
      <c r="U16" s="3" t="str">
        <f>IF(N16="","",IF(INDEX(IF(S3="リメイク",装備マスタ!$X$5:$AB$67,装備マスタ!$J$5:$N$45),MATCH(N16,IF(S3="リメイク",装備マスタ!$W$5:$W$67,装備マスタ!$I$5:$I$45),0),MATCH(U4,IF(S3="リメイク",装備マスタ!$X$4:$AB$4,装備マスタ!$J$4:$N$4),0))="","",INDEX(IF(S3="リメイク",装備マスタ!$X$5:$AB$67,装備マスタ!$J$5:$N$45),MATCH(N16,IF(S3="リメイク",装備マスタ!$W$5:$W$67,装備マスタ!$I$5:$I45),0),MATCH(U4,IF(S3="リメイク",装備マスタ!$X$4:$AB$4,装備マスタ!$J$4:$N$4),0))))</f>
        <v/>
      </c>
      <c r="V16" s="3" t="str">
        <f>IF(N16="","",IF(INDEX(IF(S3="リメイク",装備マスタ!$X$5:$AB$67,装備マスタ!$J$5:$N$45),MATCH(N16,IF(S3="リメイク",装備マスタ!$W$5:$W$67,装備マスタ!$I$5:$I$45),0),MATCH(V4,IF(S3="リメイク",装備マスタ!$X$4:$AB$4,装備マスタ!$J$4:$N$4),0))="","",INDEX(IF(S3="リメイク",装備マスタ!$X$5:$AB$67,装備マスタ!$J$5:$N$45),MATCH(N16,IF(S3="リメイク",装備マスタ!$W$5:$W$67,装備マスタ!$I$5:$I45),0),MATCH(V4,IF(S3="リメイク",装備マスタ!$X$4:$AB$4,装備マスタ!$J$4:$N$4),0))))</f>
        <v/>
      </c>
      <c r="W16" s="13"/>
      <c r="X16" s="67" t="s">
        <v>16</v>
      </c>
      <c r="Y16" s="15" t="s">
        <v>127</v>
      </c>
      <c r="Z16" s="16"/>
      <c r="AA16" s="16"/>
      <c r="AB16" s="26"/>
      <c r="AC16" s="3" t="str">
        <f>IF(Y16="","",IF(INDEX(IF(AD3="リメイク",装備マスタ!$X$5:$AB$67,装備マスタ!$J$5:$N$45),MATCH(Y16,IF(AD3="リメイク",装備マスタ!$W$5:$W$67,装備マスタ!$I$5:$I$45),0),MATCH(AC4,IF(AD3="リメイク",装備マスタ!$X$4:$AB$4,装備マスタ!$J$4:$N$4),0))="","",INDEX(IF(AD3="リメイク",装備マスタ!$X$5:$AB$67,装備マスタ!$J$5:$N$45),MATCH(Y16,IF(AD3="リメイク",装備マスタ!$W$5:$W$67,装備マスタ!$I$5:$I45),0),MATCH(AC4,IF(AD3="リメイク",装備マスタ!$X$4:$AB$4,装備マスタ!$J$4:$N$4),0))))</f>
        <v/>
      </c>
      <c r="AD16" s="3" t="str">
        <f>IF(Y16="","",IF(INDEX(IF(AD3="リメイク",装備マスタ!$X$5:$AB$67,装備マスタ!$J$5:$N$45),MATCH(Y16,IF(AD3="リメイク",装備マスタ!$W$5:$W$67,装備マスタ!$I$5:$I$45),0),MATCH(AD4,IF(AD3="リメイク",装備マスタ!$X$4:$AB$4,装備マスタ!$J$4:$N$4),0))="","",INDEX(IF(AD3="リメイク",装備マスタ!$X$5:$AB$67,装備マスタ!$J$5:$N$45),MATCH(Y16,IF(AD3="リメイク",装備マスタ!$W$5:$W$67,装備マスタ!$I$5:$I45),0),MATCH(AD4,IF(AD3="リメイク",装備マスタ!$X$4:$AB$4,装備マスタ!$J$4:$N$4),0))))</f>
        <v/>
      </c>
      <c r="AE16" s="3" t="str">
        <f>IF(Y16="","",IF(INDEX(IF(AD3="リメイク",装備マスタ!$X$5:$AB$67,装備マスタ!$J$5:$N$45),MATCH(Y16,IF(AD3="リメイク",装備マスタ!$W$5:$W$67,装備マスタ!$I$5:$I$45),0),MATCH(AE4,IF(AD3="リメイク",装備マスタ!$X$4:$AB$4,装備マスタ!$J$4:$N$4),0))="","",INDEX(IF(AD3="リメイク",装備マスタ!$X$5:$AB$67,装備マスタ!$J$5:$N$45),MATCH(Y16,IF(AD3="リメイク",装備マスタ!$W$5:$W$67,装備マスタ!$I$5:$I45),0),MATCH(AE4,IF(AD3="リメイク",装備マスタ!$X$4:$AB$4,装備マスタ!$J$4:$N$4),0))))</f>
        <v/>
      </c>
      <c r="AF16" s="3" t="str">
        <f>IF(Y16="","",IF(INDEX(IF(AD3="リメイク",装備マスタ!$X$5:$AB$67,装備マスタ!$J$5:$N$45),MATCH(Y16,IF(AD3="リメイク",装備マスタ!$W$5:$W$67,装備マスタ!$I$5:$I$45),0),MATCH(AF4,IF(AD3="リメイク",装備マスタ!$X$4:$AB$4,装備マスタ!$J$4:$N$4),0))="","",INDEX(IF(AD3="リメイク",装備マスタ!$X$5:$AB$67,装備マスタ!$J$5:$N$45),MATCH(Y16,IF(AD3="リメイク",装備マスタ!$W$5:$W$67,装備マスタ!$I$5:$I45),0),MATCH(AF4,IF(AD3="リメイク",装備マスタ!$X$4:$AB$4,装備マスタ!$J$4:$N$4),0))))</f>
        <v/>
      </c>
      <c r="AG16" s="3" t="str">
        <f>IF(Y16="","",IF(INDEX(IF(AD3="リメイク",装備マスタ!$X$5:$AB$67,装備マスタ!$J$5:$N$45),MATCH(Y16,IF(AD3="リメイク",装備マスタ!$W$5:$W$67,装備マスタ!$I$5:$I$45),0),MATCH(AG4,IF(AD3="リメイク",装備マスタ!$X$4:$AB$4,装備マスタ!$J$4:$N$4),0))="","",INDEX(IF(AD3="リメイク",装備マスタ!$X$5:$AB$67,装備マスタ!$J$5:$N$45),MATCH(Y16,IF(AD3="リメイク",装備マスタ!$W$5:$W$67,装備マスタ!$I$5:$I45),0),MATCH(AG4,IF(AD3="リメイク",装備マスタ!$X$4:$AB$4,装備マスタ!$J$4:$N$4),0))))</f>
        <v/>
      </c>
      <c r="AH16" s="13"/>
      <c r="AI16" s="67" t="s">
        <v>16</v>
      </c>
      <c r="AJ16" s="15" t="s">
        <v>127</v>
      </c>
      <c r="AK16" s="16"/>
      <c r="AL16" s="16"/>
      <c r="AM16" s="26"/>
      <c r="AN16" s="3" t="str">
        <f>IF(AJ16="","",IF(INDEX(IF(AO3="リメイク",装備マスタ!$X$5:$AB$67,装備マスタ!$J$5:$N$45),MATCH(AJ16,IF(AO3="リメイク",装備マスタ!$W$5:$W$67,装備マスタ!$I$5:$I$45),0),MATCH(AN4,IF(AO3="リメイク",装備マスタ!$X$4:$AB$4,装備マスタ!$J$4:$N$4),0))="","",INDEX(IF(AO3="リメイク",装備マスタ!$X$5:$AB$67,装備マスタ!$J$5:$N$45),MATCH(AJ16,IF(AO3="リメイク",装備マスタ!$W$5:$W$67,装備マスタ!$I$5:$I45),0),MATCH(AN4,IF(AO3="リメイク",装備マスタ!$X$4:$AB$4,装備マスタ!$J$4:$N$4),0))))</f>
        <v/>
      </c>
      <c r="AO16" s="3" t="str">
        <f>IF(AJ16="","",IF(INDEX(IF(AO3="リメイク",装備マスタ!$X$5:$AB$67,装備マスタ!$J$5:$N$45),MATCH(AJ16,IF(AO3="リメイク",装備マスタ!$W$5:$W$67,装備マスタ!$I$5:$I$45),0),MATCH(AO4,IF(AO3="リメイク",装備マスタ!$X$4:$AB$4,装備マスタ!$J$4:$N$4),0))="","",INDEX(IF(AO3="リメイク",装備マスタ!$X$5:$AB$67,装備マスタ!$J$5:$N$45),MATCH(AJ16,IF(AO3="リメイク",装備マスタ!$W$5:$W$67,装備マスタ!$I$5:$I45),0),MATCH(AO4,IF(AO3="リメイク",装備マスタ!$X$4:$AB$4,装備マスタ!$J$4:$N$4),0))))</f>
        <v/>
      </c>
      <c r="AP16" s="3" t="str">
        <f>IF(AJ16="","",IF(INDEX(IF(AO3="リメイク",装備マスタ!$X$5:$AB$67,装備マスタ!$J$5:$N$45),MATCH(AJ16,IF(AO3="リメイク",装備マスタ!$W$5:$W$67,装備マスタ!$I$5:$I$45),0),MATCH(AP4,IF(AO3="リメイク",装備マスタ!$X$4:$AB$4,装備マスタ!$J$4:$N$4),0))="","",INDEX(IF(AO3="リメイク",装備マスタ!$X$5:$AB$67,装備マスタ!$J$5:$N$45),MATCH(AJ16,IF(AO3="リメイク",装備マスタ!$W$5:$W$67,装備マスタ!$I$5:$I45),0),MATCH(AP4,IF(AO3="リメイク",装備マスタ!$X$4:$AB$4,装備マスタ!$J$4:$N$4),0))))</f>
        <v/>
      </c>
      <c r="AQ16" s="3" t="str">
        <f>IF(AJ16="","",IF(INDEX(IF(AO3="リメイク",装備マスタ!$X$5:$AB$67,装備マスタ!$J$5:$N$45),MATCH(AJ16,IF(AO3="リメイク",装備マスタ!$W$5:$W$67,装備マスタ!$I$5:$I$45),0),MATCH(AQ4,IF(AO3="リメイク",装備マスタ!$X$4:$AB$4,装備マスタ!$J$4:$N$4),0))="","",INDEX(IF(AO3="リメイク",装備マスタ!$X$5:$AB$67,装備マスタ!$J$5:$N$45),MATCH(AJ16,IF(AO3="リメイク",装備マスタ!$W$5:$W$67,装備マスタ!$I$5:$I45),0),MATCH(AQ4,IF(AO3="リメイク",装備マスタ!$X$4:$AB$4,装備マスタ!$J$4:$N$4),0))))</f>
        <v/>
      </c>
      <c r="AR16" s="3" t="str">
        <f>IF(AJ16="","",IF(INDEX(IF(AO3="リメイク",装備マスタ!$X$5:$AB$67,装備マスタ!$J$5:$N$45),MATCH(AJ16,IF(AO3="リメイク",装備マスタ!$W$5:$W$67,装備マスタ!$I$5:$I$45),0),MATCH(AR4,IF(AO3="リメイク",装備マスタ!$X$4:$AB$4,装備マスタ!$J$4:$N$4),0))="","",INDEX(IF(AO3="リメイク",装備マスタ!$X$5:$AB$67,装備マスタ!$J$5:$N$45),MATCH(AJ16,IF(AO3="リメイク",装備マスタ!$W$5:$W$67,装備マスタ!$I$5:$I45),0),MATCH(AR4,IF(AO3="リメイク",装備マスタ!$X$4:$AB$4,装備マスタ!$J$4:$N$4),0))))</f>
        <v/>
      </c>
      <c r="AS16" s="13"/>
      <c r="AT16" s="67" t="s">
        <v>16</v>
      </c>
      <c r="AU16" s="15" t="s">
        <v>127</v>
      </c>
      <c r="AV16" s="16"/>
      <c r="AW16" s="16"/>
      <c r="AX16" s="26"/>
      <c r="AY16" s="3" t="str">
        <f>IF(AU16="","",IF(INDEX(IF(AZ3="リメイク",装備マスタ!$X$5:$AB$67,装備マスタ!$J$5:$N$45),MATCH(AU16,IF(AZ3="リメイク",装備マスタ!$W$5:$W$67,装備マスタ!$I$5:$I$45),0),MATCH(AY4,IF(AZ3="リメイク",装備マスタ!$X$4:$AB$4,装備マスタ!$J$4:$N$4),0))="","",INDEX(IF(AZ3="リメイク",装備マスタ!$X$5:$AB$67,装備マスタ!$J$5:$N$45),MATCH(AU16,IF(AZ3="リメイク",装備マスタ!$W$5:$W$67,装備マスタ!$I$5:$I45),0),MATCH(AY4,IF(AZ3="リメイク",装備マスタ!$X$4:$AB$4,装備マスタ!$J$4:$N$4),0))))</f>
        <v/>
      </c>
      <c r="AZ16" s="3" t="str">
        <f>IF(AU16="","",IF(INDEX(IF(AZ3="リメイク",装備マスタ!$X$5:$AB$67,装備マスタ!$J$5:$N$45),MATCH(AU16,IF(AZ3="リメイク",装備マスタ!$W$5:$W$67,装備マスタ!$I$5:$I$45),0),MATCH(AZ4,IF(AZ3="リメイク",装備マスタ!$X$4:$AB$4,装備マスタ!$J$4:$N$4),0))="","",INDEX(IF(AZ3="リメイク",装備マスタ!$X$5:$AB$67,装備マスタ!$J$5:$N$45),MATCH(AU16,IF(AZ3="リメイク",装備マスタ!$W$5:$W$67,装備マスタ!$I$5:$I45),0),MATCH(AZ4,IF(AZ3="リメイク",装備マスタ!$X$4:$AB$4,装備マスタ!$J$4:$N$4),0))))</f>
        <v/>
      </c>
      <c r="BA16" s="3" t="str">
        <f>IF(AU16="","",IF(INDEX(IF(AZ3="リメイク",装備マスタ!$X$5:$AB$67,装備マスタ!$J$5:$N$45),MATCH(AU16,IF(AZ3="リメイク",装備マスタ!$W$5:$W$67,装備マスタ!$I$5:$I$45),0),MATCH(BA4,IF(AZ3="リメイク",装備マスタ!$X$4:$AB$4,装備マスタ!$J$4:$N$4),0))="","",INDEX(IF(AZ3="リメイク",装備マスタ!$X$5:$AB$67,装備マスタ!$J$5:$N$45),MATCH(AU16,IF(AZ3="リメイク",装備マスタ!$W$5:$W$67,装備マスタ!$I$5:$I45),0),MATCH(BA4,IF(AZ3="リメイク",装備マスタ!$X$4:$AB$4,装備マスタ!$J$4:$N$4),0))))</f>
        <v/>
      </c>
      <c r="BB16" s="3" t="str">
        <f>IF(AU16="","",IF(INDEX(IF(AZ3="リメイク",装備マスタ!$X$5:$AB$67,装備マスタ!$J$5:$N$45),MATCH(AU16,IF(AZ3="リメイク",装備マスタ!$W$5:$W$67,装備マスタ!$I$5:$I$45),0),MATCH(BB4,IF(AZ3="リメイク",装備マスタ!$X$4:$AB$4,装備マスタ!$J$4:$N$4),0))="","",INDEX(IF(AZ3="リメイク",装備マスタ!$X$5:$AB$67,装備マスタ!$J$5:$N$45),MATCH(AU16,IF(AZ3="リメイク",装備マスタ!$W$5:$W$67,装備マスタ!$I$5:$I45),0),MATCH(BB4,IF(AZ3="リメイク",装備マスタ!$X$4:$AB$4,装備マスタ!$J$4:$N$4),0))))</f>
        <v/>
      </c>
      <c r="BC16" s="3" t="str">
        <f>IF(AU16="","",IF(INDEX(IF(AZ3="リメイク",装備マスタ!$X$5:$AB$67,装備マスタ!$J$5:$N$45),MATCH(AU16,IF(AZ3="リメイク",装備マスタ!$W$5:$W$67,装備マスタ!$I$5:$I$45),0),MATCH(BC4,IF(AZ3="リメイク",装備マスタ!$X$4:$AB$4,装備マスタ!$J$4:$N$4),0))="","",INDEX(IF(AZ3="リメイク",装備マスタ!$X$5:$AB$67,装備マスタ!$J$5:$N$45),MATCH(AU16,IF(AZ3="リメイク",装備マスタ!$W$5:$W$67,装備マスタ!$I$5:$I45),0),MATCH(BC4,IF(AZ3="リメイク",装備マスタ!$X$4:$AB$4,装備マスタ!$J$4:$N$4),0))))</f>
        <v/>
      </c>
    </row>
    <row r="17" spans="1:55" x14ac:dyDescent="0.4">
      <c r="B17" s="67" t="s">
        <v>17</v>
      </c>
      <c r="C17" s="15" t="s">
        <v>23</v>
      </c>
      <c r="D17" s="16"/>
      <c r="E17" s="16"/>
      <c r="F17" s="26"/>
      <c r="G17" s="3">
        <f>IF(C17="","",IF(INDEX(IF(H3="リメイク",装備マスタ!$X$5:$AB$67,装備マスタ!$J$5:$N$45),MATCH(C17,IF(H3="リメイク",装備マスタ!$W$5:$W$67,装備マスタ!$I$5:$I$45),0),MATCH(G4,IF(H3="リメイク",装備マスタ!$X$4:$AB$4,装備マスタ!$J$4:$N$4),0))="","",INDEX(IF(H3="リメイク",装備マスタ!$X$5:$AB$67,装備マスタ!$J$5:$N$45),MATCH(C17,IF(H3="リメイク",装備マスタ!$W$5:$W$67,装備マスタ!$I$5:$I45),0),MATCH(G4,IF(H3="リメイク",装備マスタ!$X$4:$AB$4,装備マスタ!$J$4:$N$4),0))))</f>
        <v>15</v>
      </c>
      <c r="H17" s="3">
        <f>IF(C17="","",IF(INDEX(IF(H3="リメイク",装備マスタ!$X$5:$AB$67,装備マスタ!$J$5:$N$45),MATCH(C17,IF(H3="リメイク",装備マスタ!$W$5:$W$67,装備マスタ!$I$5:$I$45),0),MATCH(H4,IF(H3="リメイク",装備マスタ!$X$4:$AB$4,装備マスタ!$J$4:$N$4),0))="","",INDEX(IF(H3="リメイク",装備マスタ!$X$5:$AB$67,装備マスタ!$J$5:$N$45),MATCH(C17,IF(H3="リメイク",装備マスタ!$W$5:$W$67,装備マスタ!$I$5:$I45),0),MATCH(H4,IF(H3="リメイク",装備マスタ!$X$4:$AB$4,装備マスタ!$J$4:$N$4),0))))</f>
        <v>15</v>
      </c>
      <c r="I17" s="3">
        <f>IF(C17="","",IF(INDEX(IF(H3="リメイク",装備マスタ!$X$5:$AB$67,装備マスタ!$J$5:$N$45),MATCH(C17,IF(H3="リメイク",装備マスタ!$W$5:$W$67,装備マスタ!$I$5:$I$45),0),MATCH(I4,IF(H3="リメイク",装備マスタ!$X$4:$AB$4,装備マスタ!$J$4:$N$4),0))="","",INDEX(IF(H3="リメイク",装備マスタ!$X$5:$AB$67,装備マスタ!$J$5:$N$45),MATCH(C17,IF(H3="リメイク",装備マスタ!$W$5:$W$67,装備マスタ!$I$5:$I45),0),MATCH(I4,IF(H3="リメイク",装備マスタ!$X$4:$AB$4,装備マスタ!$J$4:$N$4),0))))</f>
        <v>15</v>
      </c>
      <c r="J17" s="3">
        <f>IF(C17="","",IF(INDEX(IF(H3="リメイク",装備マスタ!$X$5:$AB$67,装備マスタ!$J$5:$N$45),MATCH(C17,IF(H3="リメイク",装備マスタ!$W$5:$W$67,装備マスタ!$I$5:$I$45),0),MATCH(J4,IF(H3="リメイク",装備マスタ!$X$4:$AB$4,装備マスタ!$J$4:$N$4),0))="","",INDEX(IF(H3="リメイク",装備マスタ!$X$5:$AB$67,装備マスタ!$J$5:$N$45),MATCH(C17,IF(H3="リメイク",装備マスタ!$W$5:$W$67,装備マスタ!$I$5:$I45),0),MATCH(J4,IF(H3="リメイク",装備マスタ!$X$4:$AB$4,装備マスタ!$J$4:$N$4),0))))</f>
        <v>15</v>
      </c>
      <c r="K17" s="3">
        <f>IF(C17="","",IF(INDEX(IF(H3="リメイク",装備マスタ!$X$5:$AB$67,装備マスタ!$J$5:$N$45),MATCH(C17,IF(H3="リメイク",装備マスタ!$W$5:$W$67,装備マスタ!$I$5:$I$45),0),MATCH(K4,IF(H3="リメイク",装備マスタ!$X$4:$AB$4,装備マスタ!$J$4:$N$4),0))="","",INDEX(IF(H3="リメイク",装備マスタ!$X$5:$AB$67,装備マスタ!$J$5:$N$45),MATCH(C17,IF(H3="リメイク",装備マスタ!$W$5:$W$67,装備マスタ!$I$5:$I45),0),MATCH(K4,IF(H3="リメイク",装備マスタ!$X$4:$AB$4,装備マスタ!$J$4:$N$4),0))))</f>
        <v>15</v>
      </c>
      <c r="L17" s="13"/>
      <c r="M17" s="67" t="s">
        <v>17</v>
      </c>
      <c r="N17" s="15" t="s">
        <v>23</v>
      </c>
      <c r="O17" s="16"/>
      <c r="P17" s="16"/>
      <c r="Q17" s="26"/>
      <c r="R17" s="3">
        <f>IF(N17="","",IF(INDEX(IF(S3="リメイク",装備マスタ!$X$5:$AB$67,装備マスタ!$J$5:$N$45),MATCH(N17,IF(S3="リメイク",装備マスタ!$W$5:$W$67,装備マスタ!$I$5:$I$45),0),MATCH(R4,IF(S3="リメイク",装備マスタ!$X$4:$AB$4,装備マスタ!$J$4:$N$4),0))="","",INDEX(IF(S3="リメイク",装備マスタ!$X$5:$AB$67,装備マスタ!$J$5:$N$45),MATCH(N17,IF(S3="リメイク",装備マスタ!$W$5:$W$67,装備マスタ!$I$5:$I45),0),MATCH(R4,IF(S3="リメイク",装備マスタ!$X$4:$AB$4,装備マスタ!$J$4:$N$4),0))))</f>
        <v>15</v>
      </c>
      <c r="S17" s="3">
        <f>IF(N17="","",IF(INDEX(IF(S3="リメイク",装備マスタ!$X$5:$AB$67,装備マスタ!$J$5:$N$45),MATCH(N17,IF(S3="リメイク",装備マスタ!$W$5:$W$67,装備マスタ!$I$5:$I$45),0),MATCH(S4,IF(S3="リメイク",装備マスタ!$X$4:$AB$4,装備マスタ!$J$4:$N$4),0))="","",INDEX(IF(S3="リメイク",装備マスタ!$X$5:$AB$67,装備マスタ!$J$5:$N$45),MATCH(N17,IF(S3="リメイク",装備マスタ!$W$5:$W$67,装備マスタ!$I$5:$I45),0),MATCH(S4,IF(S3="リメイク",装備マスタ!$X$4:$AB$4,装備マスタ!$J$4:$N$4),0))))</f>
        <v>15</v>
      </c>
      <c r="T17" s="3">
        <f>IF(N17="","",IF(INDEX(IF(S3="リメイク",装備マスタ!$X$5:$AB$67,装備マスタ!$J$5:$N$45),MATCH(N17,IF(S3="リメイク",装備マスタ!$W$5:$W$67,装備マスタ!$I$5:$I$45),0),MATCH(T4,IF(S3="リメイク",装備マスタ!$X$4:$AB$4,装備マスタ!$J$4:$N$4),0))="","",INDEX(IF(S3="リメイク",装備マスタ!$X$5:$AB$67,装備マスタ!$J$5:$N$45),MATCH(N17,IF(S3="リメイク",装備マスタ!$W$5:$W$67,装備マスタ!$I$5:$I45),0),MATCH(T4,IF(S3="リメイク",装備マスタ!$X$4:$AB$4,装備マスタ!$J$4:$N$4),0))))</f>
        <v>15</v>
      </c>
      <c r="U17" s="3">
        <f>IF(N17="","",IF(INDEX(IF(S3="リメイク",装備マスタ!$X$5:$AB$67,装備マスタ!$J$5:$N$45),MATCH(N17,IF(S3="リメイク",装備マスタ!$W$5:$W$67,装備マスタ!$I$5:$I$45),0),MATCH(U4,IF(S3="リメイク",装備マスタ!$X$4:$AB$4,装備マスタ!$J$4:$N$4),0))="","",INDEX(IF(S3="リメイク",装備マスタ!$X$5:$AB$67,装備マスタ!$J$5:$N$45),MATCH(N17,IF(S3="リメイク",装備マスタ!$W$5:$W$67,装備マスタ!$I$5:$I45),0),MATCH(U4,IF(S3="リメイク",装備マスタ!$X$4:$AB$4,装備マスタ!$J$4:$N$4),0))))</f>
        <v>15</v>
      </c>
      <c r="V17" s="3">
        <f>IF(N17="","",IF(INDEX(IF(S3="リメイク",装備マスタ!$X$5:$AB$67,装備マスタ!$J$5:$N$45),MATCH(N17,IF(S3="リメイク",装備マスタ!$W$5:$W$67,装備マスタ!$I$5:$I$45),0),MATCH(V4,IF(S3="リメイク",装備マスタ!$X$4:$AB$4,装備マスタ!$J$4:$N$4),0))="","",INDEX(IF(S3="リメイク",装備マスタ!$X$5:$AB$67,装備マスタ!$J$5:$N$45),MATCH(N17,IF(S3="リメイク",装備マスタ!$W$5:$W$67,装備マスタ!$I$5:$I45),0),MATCH(V4,IF(S3="リメイク",装備マスタ!$X$4:$AB$4,装備マスタ!$J$4:$N$4),0))))</f>
        <v>15</v>
      </c>
      <c r="W17" s="13"/>
      <c r="X17" s="67" t="s">
        <v>17</v>
      </c>
      <c r="Y17" s="15" t="s">
        <v>23</v>
      </c>
      <c r="Z17" s="16"/>
      <c r="AA17" s="16"/>
      <c r="AB17" s="26"/>
      <c r="AC17" s="3">
        <f>IF(Y17="","",IF(INDEX(IF(AD3="リメイク",装備マスタ!$X$5:$AB$67,装備マスタ!$J$5:$N$45),MATCH(Y17,IF(AD3="リメイク",装備マスタ!$W$5:$W$67,装備マスタ!$I$5:$I$45),0),MATCH(AC4,IF(AD3="リメイク",装備マスタ!$X$4:$AB$4,装備マスタ!$J$4:$N$4),0))="","",INDEX(IF(AD3="リメイク",装備マスタ!$X$5:$AB$67,装備マスタ!$J$5:$N$45),MATCH(Y17,IF(AD3="リメイク",装備マスタ!$W$5:$W$67,装備マスタ!$I$5:$I45),0),MATCH(AC4,IF(AD3="リメイク",装備マスタ!$X$4:$AB$4,装備マスタ!$J$4:$N$4),0))))</f>
        <v>15</v>
      </c>
      <c r="AD17" s="3">
        <f>IF(Y17="","",IF(INDEX(IF(AD3="リメイク",装備マスタ!$X$5:$AB$67,装備マスタ!$J$5:$N$45),MATCH(Y17,IF(AD3="リメイク",装備マスタ!$W$5:$W$67,装備マスタ!$I$5:$I$45),0),MATCH(AD4,IF(AD3="リメイク",装備マスタ!$X$4:$AB$4,装備マスタ!$J$4:$N$4),0))="","",INDEX(IF(AD3="リメイク",装備マスタ!$X$5:$AB$67,装備マスタ!$J$5:$N$45),MATCH(Y17,IF(AD3="リメイク",装備マスタ!$W$5:$W$67,装備マスタ!$I$5:$I45),0),MATCH(AD4,IF(AD3="リメイク",装備マスタ!$X$4:$AB$4,装備マスタ!$J$4:$N$4),0))))</f>
        <v>15</v>
      </c>
      <c r="AE17" s="3">
        <f>IF(Y17="","",IF(INDEX(IF(AD3="リメイク",装備マスタ!$X$5:$AB$67,装備マスタ!$J$5:$N$45),MATCH(Y17,IF(AD3="リメイク",装備マスタ!$W$5:$W$67,装備マスタ!$I$5:$I$45),0),MATCH(AE4,IF(AD3="リメイク",装備マスタ!$X$4:$AB$4,装備マスタ!$J$4:$N$4),0))="","",INDEX(IF(AD3="リメイク",装備マスタ!$X$5:$AB$67,装備マスタ!$J$5:$N$45),MATCH(Y17,IF(AD3="リメイク",装備マスタ!$W$5:$W$67,装備マスタ!$I$5:$I45),0),MATCH(AE4,IF(AD3="リメイク",装備マスタ!$X$4:$AB$4,装備マスタ!$J$4:$N$4),0))))</f>
        <v>15</v>
      </c>
      <c r="AF17" s="3">
        <f>IF(Y17="","",IF(INDEX(IF(AD3="リメイク",装備マスタ!$X$5:$AB$67,装備マスタ!$J$5:$N$45),MATCH(Y17,IF(AD3="リメイク",装備マスタ!$W$5:$W$67,装備マスタ!$I$5:$I$45),0),MATCH(AF4,IF(AD3="リメイク",装備マスタ!$X$4:$AB$4,装備マスタ!$J$4:$N$4),0))="","",INDEX(IF(AD3="リメイク",装備マスタ!$X$5:$AB$67,装備マスタ!$J$5:$N$45),MATCH(Y17,IF(AD3="リメイク",装備マスタ!$W$5:$W$67,装備マスタ!$I$5:$I45),0),MATCH(AF4,IF(AD3="リメイク",装備マスタ!$X$4:$AB$4,装備マスタ!$J$4:$N$4),0))))</f>
        <v>15</v>
      </c>
      <c r="AG17" s="3">
        <f>IF(Y17="","",IF(INDEX(IF(AD3="リメイク",装備マスタ!$X$5:$AB$67,装備マスタ!$J$5:$N$45),MATCH(Y17,IF(AD3="リメイク",装備マスタ!$W$5:$W$67,装備マスタ!$I$5:$I$45),0),MATCH(AG4,IF(AD3="リメイク",装備マスタ!$X$4:$AB$4,装備マスタ!$J$4:$N$4),0))="","",INDEX(IF(AD3="リメイク",装備マスタ!$X$5:$AB$67,装備マスタ!$J$5:$N$45),MATCH(Y17,IF(AD3="リメイク",装備マスタ!$W$5:$W$67,装備マスタ!$I$5:$I45),0),MATCH(AG4,IF(AD3="リメイク",装備マスタ!$X$4:$AB$4,装備マスタ!$J$4:$N$4),0))))</f>
        <v>15</v>
      </c>
      <c r="AH17" s="13"/>
      <c r="AI17" s="67" t="s">
        <v>17</v>
      </c>
      <c r="AJ17" s="15" t="s">
        <v>23</v>
      </c>
      <c r="AK17" s="16"/>
      <c r="AL17" s="16"/>
      <c r="AM17" s="26"/>
      <c r="AN17" s="3">
        <f>IF(AJ17="","",IF(INDEX(IF(AO3="リメイク",装備マスタ!$X$5:$AB$67,装備マスタ!$J$5:$N$45),MATCH(AJ17,IF(AO3="リメイク",装備マスタ!$W$5:$W$67,装備マスタ!$I$5:$I$45),0),MATCH(AN4,IF(AO3="リメイク",装備マスタ!$X$4:$AB$4,装備マスタ!$J$4:$N$4),0))="","",INDEX(IF(AO3="リメイク",装備マスタ!$X$5:$AB$67,装備マスタ!$J$5:$N$45),MATCH(AJ17,IF(AO3="リメイク",装備マスタ!$W$5:$W$67,装備マスタ!$I$5:$I45),0),MATCH(AN4,IF(AO3="リメイク",装備マスタ!$X$4:$AB$4,装備マスタ!$J$4:$N$4),0))))</f>
        <v>15</v>
      </c>
      <c r="AO17" s="3">
        <f>IF(AJ17="","",IF(INDEX(IF(AO3="リメイク",装備マスタ!$X$5:$AB$67,装備マスタ!$J$5:$N$45),MATCH(AJ17,IF(AO3="リメイク",装備マスタ!$W$5:$W$67,装備マスタ!$I$5:$I$45),0),MATCH(AO4,IF(AO3="リメイク",装備マスタ!$X$4:$AB$4,装備マスタ!$J$4:$N$4),0))="","",INDEX(IF(AO3="リメイク",装備マスタ!$X$5:$AB$67,装備マスタ!$J$5:$N$45),MATCH(AJ17,IF(AO3="リメイク",装備マスタ!$W$5:$W$67,装備マスタ!$I$5:$I45),0),MATCH(AO4,IF(AO3="リメイク",装備マスタ!$X$4:$AB$4,装備マスタ!$J$4:$N$4),0))))</f>
        <v>15</v>
      </c>
      <c r="AP17" s="3">
        <f>IF(AJ17="","",IF(INDEX(IF(AO3="リメイク",装備マスタ!$X$5:$AB$67,装備マスタ!$J$5:$N$45),MATCH(AJ17,IF(AO3="リメイク",装備マスタ!$W$5:$W$67,装備マスタ!$I$5:$I$45),0),MATCH(AP4,IF(AO3="リメイク",装備マスタ!$X$4:$AB$4,装備マスタ!$J$4:$N$4),0))="","",INDEX(IF(AO3="リメイク",装備マスタ!$X$5:$AB$67,装備マスタ!$J$5:$N$45),MATCH(AJ17,IF(AO3="リメイク",装備マスタ!$W$5:$W$67,装備マスタ!$I$5:$I45),0),MATCH(AP4,IF(AO3="リメイク",装備マスタ!$X$4:$AB$4,装備マスタ!$J$4:$N$4),0))))</f>
        <v>15</v>
      </c>
      <c r="AQ17" s="3">
        <f>IF(AJ17="","",IF(INDEX(IF(AO3="リメイク",装備マスタ!$X$5:$AB$67,装備マスタ!$J$5:$N$45),MATCH(AJ17,IF(AO3="リメイク",装備マスタ!$W$5:$W$67,装備マスタ!$I$5:$I$45),0),MATCH(AQ4,IF(AO3="リメイク",装備マスタ!$X$4:$AB$4,装備マスタ!$J$4:$N$4),0))="","",INDEX(IF(AO3="リメイク",装備マスタ!$X$5:$AB$67,装備マスタ!$J$5:$N$45),MATCH(AJ17,IF(AO3="リメイク",装備マスタ!$W$5:$W$67,装備マスタ!$I$5:$I45),0),MATCH(AQ4,IF(AO3="リメイク",装備マスタ!$X$4:$AB$4,装備マスタ!$J$4:$N$4),0))))</f>
        <v>15</v>
      </c>
      <c r="AR17" s="3">
        <f>IF(AJ17="","",IF(INDEX(IF(AO3="リメイク",装備マスタ!$X$5:$AB$67,装備マスタ!$J$5:$N$45),MATCH(AJ17,IF(AO3="リメイク",装備マスタ!$W$5:$W$67,装備マスタ!$I$5:$I$45),0),MATCH(AR4,IF(AO3="リメイク",装備マスタ!$X$4:$AB$4,装備マスタ!$J$4:$N$4),0))="","",INDEX(IF(AO3="リメイク",装備マスタ!$X$5:$AB$67,装備マスタ!$J$5:$N$45),MATCH(AJ17,IF(AO3="リメイク",装備マスタ!$W$5:$W$67,装備マスタ!$I$5:$I45),0),MATCH(AR4,IF(AO3="リメイク",装備マスタ!$X$4:$AB$4,装備マスタ!$J$4:$N$4),0))))</f>
        <v>15</v>
      </c>
      <c r="AS17" s="13"/>
      <c r="AT17" s="67" t="s">
        <v>17</v>
      </c>
      <c r="AU17" s="15" t="s">
        <v>23</v>
      </c>
      <c r="AV17" s="16"/>
      <c r="AW17" s="16"/>
      <c r="AX17" s="26"/>
      <c r="AY17" s="3">
        <f>IF(AU17="","",IF(INDEX(IF(AZ3="リメイク",装備マスタ!$X$5:$AB$67,装備マスタ!$J$5:$N$45),MATCH(AU17,IF(AZ3="リメイク",装備マスタ!$W$5:$W$67,装備マスタ!$I$5:$I$45),0),MATCH(AY4,IF(AZ3="リメイク",装備マスタ!$X$4:$AB$4,装備マスタ!$J$4:$N$4),0))="","",INDEX(IF(AZ3="リメイク",装備マスタ!$X$5:$AB$67,装備マスタ!$J$5:$N$45),MATCH(AU17,IF(AZ3="リメイク",装備マスタ!$W$5:$W$67,装備マスタ!$I$5:$I45),0),MATCH(AY4,IF(AZ3="リメイク",装備マスタ!$X$4:$AB$4,装備マスタ!$J$4:$N$4),0))))</f>
        <v>15</v>
      </c>
      <c r="AZ17" s="3">
        <f>IF(AU17="","",IF(INDEX(IF(AZ3="リメイク",装備マスタ!$X$5:$AB$67,装備マスタ!$J$5:$N$45),MATCH(AU17,IF(AZ3="リメイク",装備マスタ!$W$5:$W$67,装備マスタ!$I$5:$I$45),0),MATCH(AZ4,IF(AZ3="リメイク",装備マスタ!$X$4:$AB$4,装備マスタ!$J$4:$N$4),0))="","",INDEX(IF(AZ3="リメイク",装備マスタ!$X$5:$AB$67,装備マスタ!$J$5:$N$45),MATCH(AU17,IF(AZ3="リメイク",装備マスタ!$W$5:$W$67,装備マスタ!$I$5:$I45),0),MATCH(AZ4,IF(AZ3="リメイク",装備マスタ!$X$4:$AB$4,装備マスタ!$J$4:$N$4),0))))</f>
        <v>15</v>
      </c>
      <c r="BA17" s="3">
        <f>IF(AU17="","",IF(INDEX(IF(AZ3="リメイク",装備マスタ!$X$5:$AB$67,装備マスタ!$J$5:$N$45),MATCH(AU17,IF(AZ3="リメイク",装備マスタ!$W$5:$W$67,装備マスタ!$I$5:$I$45),0),MATCH(BA4,IF(AZ3="リメイク",装備マスタ!$X$4:$AB$4,装備マスタ!$J$4:$N$4),0))="","",INDEX(IF(AZ3="リメイク",装備マスタ!$X$5:$AB$67,装備マスタ!$J$5:$N$45),MATCH(AU17,IF(AZ3="リメイク",装備マスタ!$W$5:$W$67,装備マスタ!$I$5:$I45),0),MATCH(BA4,IF(AZ3="リメイク",装備マスタ!$X$4:$AB$4,装備マスタ!$J$4:$N$4),0))))</f>
        <v>15</v>
      </c>
      <c r="BB17" s="3">
        <f>IF(AU17="","",IF(INDEX(IF(AZ3="リメイク",装備マスタ!$X$5:$AB$67,装備マスタ!$J$5:$N$45),MATCH(AU17,IF(AZ3="リメイク",装備マスタ!$W$5:$W$67,装備マスタ!$I$5:$I$45),0),MATCH(BB4,IF(AZ3="リメイク",装備マスタ!$X$4:$AB$4,装備マスタ!$J$4:$N$4),0))="","",INDEX(IF(AZ3="リメイク",装備マスタ!$X$5:$AB$67,装備マスタ!$J$5:$N$45),MATCH(AU17,IF(AZ3="リメイク",装備マスタ!$W$5:$W$67,装備マスタ!$I$5:$I45),0),MATCH(BB4,IF(AZ3="リメイク",装備マスタ!$X$4:$AB$4,装備マスタ!$J$4:$N$4),0))))</f>
        <v>15</v>
      </c>
      <c r="BC17" s="3">
        <f>IF(AU17="","",IF(INDEX(IF(AZ3="リメイク",装備マスタ!$X$5:$AB$67,装備マスタ!$J$5:$N$45),MATCH(AU17,IF(AZ3="リメイク",装備マスタ!$W$5:$W$67,装備マスタ!$I$5:$I$45),0),MATCH(BC4,IF(AZ3="リメイク",装備マスタ!$X$4:$AB$4,装備マスタ!$J$4:$N$4),0))="","",INDEX(IF(AZ3="リメイク",装備マスタ!$X$5:$AB$67,装備マスタ!$J$5:$N$45),MATCH(AU17,IF(AZ3="リメイク",装備マスタ!$W$5:$W$67,装備マスタ!$I$5:$I45),0),MATCH(BC4,IF(AZ3="リメイク",装備マスタ!$X$4:$AB$4,装備マスタ!$J$4:$N$4),0))))</f>
        <v>15</v>
      </c>
    </row>
    <row r="18" spans="1:55" x14ac:dyDescent="0.4">
      <c r="B18" s="67" t="s">
        <v>18</v>
      </c>
      <c r="C18" s="15" t="s">
        <v>25</v>
      </c>
      <c r="D18" s="16"/>
      <c r="E18" s="16"/>
      <c r="F18" s="26"/>
      <c r="G18" s="3" t="str">
        <f>IF(C18="","",IF(INDEX(IF(H3="リメイク",装備マスタ!$X$5:$AB$67,装備マスタ!$J$5:$N$45),MATCH(C18,IF(H3="リメイク",装備マスタ!$W$5:$W$67,装備マスタ!$I$5:$I$45),0),MATCH(G4,IF(H3="リメイク",装備マスタ!$X$4:$AB$4,装備マスタ!$J$4:$N$4),0))="","",INDEX(IF(H3="リメイク",装備マスタ!$X$5:$AB$67,装備マスタ!$J$5:$N$45),MATCH(C18,IF(H3="リメイク",装備マスタ!$W$5:$W$67,装備マスタ!$I$5:$I45),0),MATCH(G4,IF(H3="リメイク",装備マスタ!$X$4:$AB$4,装備マスタ!$J$4:$N$4),0))))</f>
        <v/>
      </c>
      <c r="H18" s="3">
        <f>IF(C18="","",IF(INDEX(IF(H3="リメイク",装備マスタ!$X$5:$AB$67,装備マスタ!$J$5:$N$45),MATCH(C18,IF(H3="リメイク",装備マスタ!$W$5:$W$67,装備マスタ!$I$5:$I$45),0),MATCH(H4,IF(H3="リメイク",装備マスタ!$X$4:$AB$4,装備マスタ!$J$4:$N$4),0))="","",INDEX(IF(H3="リメイク",装備マスタ!$X$5:$AB$67,装備マスタ!$J$5:$N$45),MATCH(C18,IF(H3="リメイク",装備マスタ!$W$5:$W$67,装備マスタ!$I$5:$I45),0),MATCH(H4,IF(H3="リメイク",装備マスタ!$X$4:$AB$4,装備マスタ!$J$4:$N$4),0))))</f>
        <v>5</v>
      </c>
      <c r="I18" s="3" t="str">
        <f>IF(C18="","",IF(INDEX(IF(H3="リメイク",装備マスタ!$X$5:$AB$67,装備マスタ!$J$5:$N$45),MATCH(C18,IF(H3="リメイク",装備マスタ!$W$5:$W$67,装備マスタ!$I$5:$I$45),0),MATCH(I4,IF(H3="リメイク",装備マスタ!$X$4:$AB$4,装備マスタ!$J$4:$N$4),0))="","",INDEX(IF(H3="リメイク",装備マスタ!$X$5:$AB$67,装備マスタ!$J$5:$N$45),MATCH(C18,IF(H3="リメイク",装備マスタ!$W$5:$W$67,装備マスタ!$I$5:$I45),0),MATCH(I4,IF(H3="リメイク",装備マスタ!$X$4:$AB$4,装備マスタ!$J$4:$N$4),0))))</f>
        <v/>
      </c>
      <c r="J18" s="3" t="str">
        <f>IF(C18="","",IF(INDEX(IF(H3="リメイク",装備マスタ!$X$5:$AB$67,装備マスタ!$J$5:$N$45),MATCH(C18,IF(H3="リメイク",装備マスタ!$W$5:$W$67,装備マスタ!$I$5:$I$45),0),MATCH(J4,IF(H3="リメイク",装備マスタ!$X$4:$AB$4,装備マスタ!$J$4:$N$4),0))="","",INDEX(IF(H3="リメイク",装備マスタ!$X$5:$AB$67,装備マスタ!$J$5:$N$45),MATCH(C18,IF(H3="リメイク",装備マスタ!$W$5:$W$67,装備マスタ!$I$5:$I45),0),MATCH(J4,IF(H3="リメイク",装備マスタ!$X$4:$AB$4,装備マスタ!$J$4:$N$4),0))))</f>
        <v/>
      </c>
      <c r="K18" s="3" t="str">
        <f>IF(C18="","",IF(INDEX(IF(H3="リメイク",装備マスタ!$X$5:$AB$67,装備マスタ!$J$5:$N$45),MATCH(C18,IF(H3="リメイク",装備マスタ!$W$5:$W$67,装備マスタ!$I$5:$I$45),0),MATCH(K4,IF(H3="リメイク",装備マスタ!$X$4:$AB$4,装備マスタ!$J$4:$N$4),0))="","",INDEX(IF(H3="リメイク",装備マスタ!$X$5:$AB$67,装備マスタ!$J$5:$N$45),MATCH(C18,IF(H3="リメイク",装備マスタ!$W$5:$W$67,装備マスタ!$I$5:$I45),0),MATCH(K4,IF(H3="リメイク",装備マスタ!$X$4:$AB$4,装備マスタ!$J$4:$N$4),0))))</f>
        <v/>
      </c>
      <c r="L18" s="13"/>
      <c r="M18" s="67" t="s">
        <v>18</v>
      </c>
      <c r="N18" s="15" t="s">
        <v>25</v>
      </c>
      <c r="O18" s="16"/>
      <c r="P18" s="16"/>
      <c r="Q18" s="26"/>
      <c r="R18" s="3" t="str">
        <f>IF(N18="","",IF(INDEX(IF(S3="リメイク",装備マスタ!$X$5:$AB$67,装備マスタ!$J$5:$N$45),MATCH(N18,IF(S3="リメイク",装備マスタ!$W$5:$W$67,装備マスタ!$I$5:$I$45),0),MATCH(R4,IF(S3="リメイク",装備マスタ!$X$4:$AB$4,装備マスタ!$J$4:$N$4),0))="","",INDEX(IF(S3="リメイク",装備マスタ!$X$5:$AB$67,装備マスタ!$J$5:$N$45),MATCH(N18,IF(S3="リメイク",装備マスタ!$W$5:$W$67,装備マスタ!$I$5:$I45),0),MATCH(R4,IF(S3="リメイク",装備マスタ!$X$4:$AB$4,装備マスタ!$J$4:$N$4),0))))</f>
        <v/>
      </c>
      <c r="S18" s="3">
        <f>IF(N18="","",IF(INDEX(IF(S3="リメイク",装備マスタ!$X$5:$AB$67,装備マスタ!$J$5:$N$45),MATCH(N18,IF(S3="リメイク",装備マスタ!$W$5:$W$67,装備マスタ!$I$5:$I$45),0),MATCH(S4,IF(S3="リメイク",装備マスタ!$X$4:$AB$4,装備マスタ!$J$4:$N$4),0))="","",INDEX(IF(S3="リメイク",装備マスタ!$X$5:$AB$67,装備マスタ!$J$5:$N$45),MATCH(N18,IF(S3="リメイク",装備マスタ!$W$5:$W$67,装備マスタ!$I$5:$I45),0),MATCH(S4,IF(S3="リメイク",装備マスタ!$X$4:$AB$4,装備マスタ!$J$4:$N$4),0))))</f>
        <v>5</v>
      </c>
      <c r="T18" s="3" t="str">
        <f>IF(N18="","",IF(INDEX(IF(S3="リメイク",装備マスタ!$X$5:$AB$67,装備マスタ!$J$5:$N$45),MATCH(N18,IF(S3="リメイク",装備マスタ!$W$5:$W$67,装備マスタ!$I$5:$I$45),0),MATCH(T4,IF(S3="リメイク",装備マスタ!$X$4:$AB$4,装備マスタ!$J$4:$N$4),0))="","",INDEX(IF(S3="リメイク",装備マスタ!$X$5:$AB$67,装備マスタ!$J$5:$N$45),MATCH(N18,IF(S3="リメイク",装備マスタ!$W$5:$W$67,装備マスタ!$I$5:$I45),0),MATCH(T4,IF(S3="リメイク",装備マスタ!$X$4:$AB$4,装備マスタ!$J$4:$N$4),0))))</f>
        <v/>
      </c>
      <c r="U18" s="3" t="str">
        <f>IF(N18="","",IF(INDEX(IF(S3="リメイク",装備マスタ!$X$5:$AB$67,装備マスタ!$J$5:$N$45),MATCH(N18,IF(S3="リメイク",装備マスタ!$W$5:$W$67,装備マスタ!$I$5:$I$45),0),MATCH(U4,IF(S3="リメイク",装備マスタ!$X$4:$AB$4,装備マスタ!$J$4:$N$4),0))="","",INDEX(IF(S3="リメイク",装備マスタ!$X$5:$AB$67,装備マスタ!$J$5:$N$45),MATCH(N18,IF(S3="リメイク",装備マスタ!$W$5:$W$67,装備マスタ!$I$5:$I45),0),MATCH(U4,IF(S3="リメイク",装備マスタ!$X$4:$AB$4,装備マスタ!$J$4:$N$4),0))))</f>
        <v/>
      </c>
      <c r="V18" s="3" t="str">
        <f>IF(N18="","",IF(INDEX(IF(S3="リメイク",装備マスタ!$X$5:$AB$67,装備マスタ!$J$5:$N$45),MATCH(N18,IF(S3="リメイク",装備マスタ!$W$5:$W$67,装備マスタ!$I$5:$I$45),0),MATCH(V4,IF(S3="リメイク",装備マスタ!$X$4:$AB$4,装備マスタ!$J$4:$N$4),0))="","",INDEX(IF(S3="リメイク",装備マスタ!$X$5:$AB$67,装備マスタ!$J$5:$N$45),MATCH(N18,IF(S3="リメイク",装備マスタ!$W$5:$W$67,装備マスタ!$I$5:$I45),0),MATCH(V4,IF(S3="リメイク",装備マスタ!$X$4:$AB$4,装備マスタ!$J$4:$N$4),0))))</f>
        <v/>
      </c>
      <c r="W18" s="13"/>
      <c r="X18" s="67" t="s">
        <v>18</v>
      </c>
      <c r="Y18" s="15" t="s">
        <v>25</v>
      </c>
      <c r="Z18" s="16"/>
      <c r="AA18" s="16"/>
      <c r="AB18" s="26"/>
      <c r="AC18" s="3" t="str">
        <f>IF(Y18="","",IF(INDEX(IF(AD3="リメイク",装備マスタ!$X$5:$AB$67,装備マスタ!$J$5:$N$45),MATCH(Y18,IF(AD3="リメイク",装備マスタ!$W$5:$W$67,装備マスタ!$I$5:$I$45),0),MATCH(AC4,IF(AD3="リメイク",装備マスタ!$X$4:$AB$4,装備マスタ!$J$4:$N$4),0))="","",INDEX(IF(AD3="リメイク",装備マスタ!$X$5:$AB$67,装備マスタ!$J$5:$N$45),MATCH(Y18,IF(AD3="リメイク",装備マスタ!$W$5:$W$67,装備マスタ!$I$5:$I45),0),MATCH(AC4,IF(AD3="リメイク",装備マスタ!$X$4:$AB$4,装備マスタ!$J$4:$N$4),0))))</f>
        <v/>
      </c>
      <c r="AD18" s="3">
        <f>IF(Y18="","",IF(INDEX(IF(AD3="リメイク",装備マスタ!$X$5:$AB$67,装備マスタ!$J$5:$N$45),MATCH(Y18,IF(AD3="リメイク",装備マスタ!$W$5:$W$67,装備マスタ!$I$5:$I$45),0),MATCH(AD4,IF(AD3="リメイク",装備マスタ!$X$4:$AB$4,装備マスタ!$J$4:$N$4),0))="","",INDEX(IF(AD3="リメイク",装備マスタ!$X$5:$AB$67,装備マスタ!$J$5:$N$45),MATCH(Y18,IF(AD3="リメイク",装備マスタ!$W$5:$W$67,装備マスタ!$I$5:$I45),0),MATCH(AD4,IF(AD3="リメイク",装備マスタ!$X$4:$AB$4,装備マスタ!$J$4:$N$4),0))))</f>
        <v>5</v>
      </c>
      <c r="AE18" s="3" t="str">
        <f>IF(Y18="","",IF(INDEX(IF(AD3="リメイク",装備マスタ!$X$5:$AB$67,装備マスタ!$J$5:$N$45),MATCH(Y18,IF(AD3="リメイク",装備マスタ!$W$5:$W$67,装備マスタ!$I$5:$I$45),0),MATCH(AE4,IF(AD3="リメイク",装備マスタ!$X$4:$AB$4,装備マスタ!$J$4:$N$4),0))="","",INDEX(IF(AD3="リメイク",装備マスタ!$X$5:$AB$67,装備マスタ!$J$5:$N$45),MATCH(Y18,IF(AD3="リメイク",装備マスタ!$W$5:$W$67,装備マスタ!$I$5:$I45),0),MATCH(AE4,IF(AD3="リメイク",装備マスタ!$X$4:$AB$4,装備マスタ!$J$4:$N$4),0))))</f>
        <v/>
      </c>
      <c r="AF18" s="3" t="str">
        <f>IF(Y18="","",IF(INDEX(IF(AD3="リメイク",装備マスタ!$X$5:$AB$67,装備マスタ!$J$5:$N$45),MATCH(Y18,IF(AD3="リメイク",装備マスタ!$W$5:$W$67,装備マスタ!$I$5:$I$45),0),MATCH(AF4,IF(AD3="リメイク",装備マスタ!$X$4:$AB$4,装備マスタ!$J$4:$N$4),0))="","",INDEX(IF(AD3="リメイク",装備マスタ!$X$5:$AB$67,装備マスタ!$J$5:$N$45),MATCH(Y18,IF(AD3="リメイク",装備マスタ!$W$5:$W$67,装備マスタ!$I$5:$I45),0),MATCH(AF4,IF(AD3="リメイク",装備マスタ!$X$4:$AB$4,装備マスタ!$J$4:$N$4),0))))</f>
        <v/>
      </c>
      <c r="AG18" s="3" t="str">
        <f>IF(Y18="","",IF(INDEX(IF(AD3="リメイク",装備マスタ!$X$5:$AB$67,装備マスタ!$J$5:$N$45),MATCH(Y18,IF(AD3="リメイク",装備マスタ!$W$5:$W$67,装備マスタ!$I$5:$I$45),0),MATCH(AG4,IF(AD3="リメイク",装備マスタ!$X$4:$AB$4,装備マスタ!$J$4:$N$4),0))="","",INDEX(IF(AD3="リメイク",装備マスタ!$X$5:$AB$67,装備マスタ!$J$5:$N$45),MATCH(Y18,IF(AD3="リメイク",装備マスタ!$W$5:$W$67,装備マスタ!$I$5:$I45),0),MATCH(AG4,IF(AD3="リメイク",装備マスタ!$X$4:$AB$4,装備マスタ!$J$4:$N$4),0))))</f>
        <v/>
      </c>
      <c r="AH18" s="13"/>
      <c r="AI18" s="67" t="s">
        <v>18</v>
      </c>
      <c r="AJ18" s="15" t="s">
        <v>25</v>
      </c>
      <c r="AK18" s="16"/>
      <c r="AL18" s="16"/>
      <c r="AM18" s="26"/>
      <c r="AN18" s="3" t="str">
        <f>IF(AJ18="","",IF(INDEX(IF(AO3="リメイク",装備マスタ!$X$5:$AB$67,装備マスタ!$J$5:$N$45),MATCH(AJ18,IF(AO3="リメイク",装備マスタ!$W$5:$W$67,装備マスタ!$I$5:$I$45),0),MATCH(AN4,IF(AO3="リメイク",装備マスタ!$X$4:$AB$4,装備マスタ!$J$4:$N$4),0))="","",INDEX(IF(AO3="リメイク",装備マスタ!$X$5:$AB$67,装備マスタ!$J$5:$N$45),MATCH(AJ18,IF(AO3="リメイク",装備マスタ!$W$5:$W$67,装備マスタ!$I$5:$I45),0),MATCH(AN4,IF(AO3="リメイク",装備マスタ!$X$4:$AB$4,装備マスタ!$J$4:$N$4),0))))</f>
        <v/>
      </c>
      <c r="AO18" s="3">
        <f>IF(AJ18="","",IF(INDEX(IF(AO3="リメイク",装備マスタ!$X$5:$AB$67,装備マスタ!$J$5:$N$45),MATCH(AJ18,IF(AO3="リメイク",装備マスタ!$W$5:$W$67,装備マスタ!$I$5:$I$45),0),MATCH(AO4,IF(AO3="リメイク",装備マスタ!$X$4:$AB$4,装備マスタ!$J$4:$N$4),0))="","",INDEX(IF(AO3="リメイク",装備マスタ!$X$5:$AB$67,装備マスタ!$J$5:$N$45),MATCH(AJ18,IF(AO3="リメイク",装備マスタ!$W$5:$W$67,装備マスタ!$I$5:$I45),0),MATCH(AO4,IF(AO3="リメイク",装備マスタ!$X$4:$AB$4,装備マスタ!$J$4:$N$4),0))))</f>
        <v>5</v>
      </c>
      <c r="AP18" s="3" t="str">
        <f>IF(AJ18="","",IF(INDEX(IF(AO3="リメイク",装備マスタ!$X$5:$AB$67,装備マスタ!$J$5:$N$45),MATCH(AJ18,IF(AO3="リメイク",装備マスタ!$W$5:$W$67,装備マスタ!$I$5:$I$45),0),MATCH(AP4,IF(AO3="リメイク",装備マスタ!$X$4:$AB$4,装備マスタ!$J$4:$N$4),0))="","",INDEX(IF(AO3="リメイク",装備マスタ!$X$5:$AB$67,装備マスタ!$J$5:$N$45),MATCH(AJ18,IF(AO3="リメイク",装備マスタ!$W$5:$W$67,装備マスタ!$I$5:$I45),0),MATCH(AP4,IF(AO3="リメイク",装備マスタ!$X$4:$AB$4,装備マスタ!$J$4:$N$4),0))))</f>
        <v/>
      </c>
      <c r="AQ18" s="3" t="str">
        <f>IF(AJ18="","",IF(INDEX(IF(AO3="リメイク",装備マスタ!$X$5:$AB$67,装備マスタ!$J$5:$N$45),MATCH(AJ18,IF(AO3="リメイク",装備マスタ!$W$5:$W$67,装備マスタ!$I$5:$I$45),0),MATCH(AQ4,IF(AO3="リメイク",装備マスタ!$X$4:$AB$4,装備マスタ!$J$4:$N$4),0))="","",INDEX(IF(AO3="リメイク",装備マスタ!$X$5:$AB$67,装備マスタ!$J$5:$N$45),MATCH(AJ18,IF(AO3="リメイク",装備マスタ!$W$5:$W$67,装備マスタ!$I$5:$I45),0),MATCH(AQ4,IF(AO3="リメイク",装備マスタ!$X$4:$AB$4,装備マスタ!$J$4:$N$4),0))))</f>
        <v/>
      </c>
      <c r="AR18" s="3" t="str">
        <f>IF(AJ18="","",IF(INDEX(IF(AO3="リメイク",装備マスタ!$X$5:$AB$67,装備マスタ!$J$5:$N$45),MATCH(AJ18,IF(AO3="リメイク",装備マスタ!$W$5:$W$67,装備マスタ!$I$5:$I$45),0),MATCH(AR4,IF(AO3="リメイク",装備マスタ!$X$4:$AB$4,装備マスタ!$J$4:$N$4),0))="","",INDEX(IF(AO3="リメイク",装備マスタ!$X$5:$AB$67,装備マスタ!$J$5:$N$45),MATCH(AJ18,IF(AO3="リメイク",装備マスタ!$W$5:$W$67,装備マスタ!$I$5:$I45),0),MATCH(AR4,IF(AO3="リメイク",装備マスタ!$X$4:$AB$4,装備マスタ!$J$4:$N$4),0))))</f>
        <v/>
      </c>
      <c r="AS18" s="13"/>
      <c r="AT18" s="67" t="s">
        <v>18</v>
      </c>
      <c r="AU18" s="15" t="s">
        <v>25</v>
      </c>
      <c r="AV18" s="16"/>
      <c r="AW18" s="16"/>
      <c r="AX18" s="26"/>
      <c r="AY18" s="3" t="str">
        <f>IF(AU18="","",IF(INDEX(IF(AZ3="リメイク",装備マスタ!$X$5:$AB$67,装備マスタ!$J$5:$N$45),MATCH(AU18,IF(AZ3="リメイク",装備マスタ!$W$5:$W$67,装備マスタ!$I$5:$I$45),0),MATCH(AY4,IF(AZ3="リメイク",装備マスタ!$X$4:$AB$4,装備マスタ!$J$4:$N$4),0))="","",INDEX(IF(AZ3="リメイク",装備マスタ!$X$5:$AB$67,装備マスタ!$J$5:$N$45),MATCH(AU18,IF(AZ3="リメイク",装備マスタ!$W$5:$W$67,装備マスタ!$I$5:$I45),0),MATCH(AY4,IF(AZ3="リメイク",装備マスタ!$X$4:$AB$4,装備マスタ!$J$4:$N$4),0))))</f>
        <v/>
      </c>
      <c r="AZ18" s="3">
        <f>IF(AU18="","",IF(INDEX(IF(AZ3="リメイク",装備マスタ!$X$5:$AB$67,装備マスタ!$J$5:$N$45),MATCH(AU18,IF(AZ3="リメイク",装備マスタ!$W$5:$W$67,装備マスタ!$I$5:$I$45),0),MATCH(AZ4,IF(AZ3="リメイク",装備マスタ!$X$4:$AB$4,装備マスタ!$J$4:$N$4),0))="","",INDEX(IF(AZ3="リメイク",装備マスタ!$X$5:$AB$67,装備マスタ!$J$5:$N$45),MATCH(AU18,IF(AZ3="リメイク",装備マスタ!$W$5:$W$67,装備マスタ!$I$5:$I45),0),MATCH(AZ4,IF(AZ3="リメイク",装備マスタ!$X$4:$AB$4,装備マスタ!$J$4:$N$4),0))))</f>
        <v>5</v>
      </c>
      <c r="BA18" s="3" t="str">
        <f>IF(AU18="","",IF(INDEX(IF(AZ3="リメイク",装備マスタ!$X$5:$AB$67,装備マスタ!$J$5:$N$45),MATCH(AU18,IF(AZ3="リメイク",装備マスタ!$W$5:$W$67,装備マスタ!$I$5:$I$45),0),MATCH(BA4,IF(AZ3="リメイク",装備マスタ!$X$4:$AB$4,装備マスタ!$J$4:$N$4),0))="","",INDEX(IF(AZ3="リメイク",装備マスタ!$X$5:$AB$67,装備マスタ!$J$5:$N$45),MATCH(AU18,IF(AZ3="リメイク",装備マスタ!$W$5:$W$67,装備マスタ!$I$5:$I45),0),MATCH(BA4,IF(AZ3="リメイク",装備マスタ!$X$4:$AB$4,装備マスタ!$J$4:$N$4),0))))</f>
        <v/>
      </c>
      <c r="BB18" s="3" t="str">
        <f>IF(AU18="","",IF(INDEX(IF(AZ3="リメイク",装備マスタ!$X$5:$AB$67,装備マスタ!$J$5:$N$45),MATCH(AU18,IF(AZ3="リメイク",装備マスタ!$W$5:$W$67,装備マスタ!$I$5:$I$45),0),MATCH(BB4,IF(AZ3="リメイク",装備マスタ!$X$4:$AB$4,装備マスタ!$J$4:$N$4),0))="","",INDEX(IF(AZ3="リメイク",装備マスタ!$X$5:$AB$67,装備マスタ!$J$5:$N$45),MATCH(AU18,IF(AZ3="リメイク",装備マスタ!$W$5:$W$67,装備マスタ!$I$5:$I45),0),MATCH(BB4,IF(AZ3="リメイク",装備マスタ!$X$4:$AB$4,装備マスタ!$J$4:$N$4),0))))</f>
        <v/>
      </c>
      <c r="BC18" s="3" t="str">
        <f>IF(AU18="","",IF(INDEX(IF(AZ3="リメイク",装備マスタ!$X$5:$AB$67,装備マスタ!$J$5:$N$45),MATCH(AU18,IF(AZ3="リメイク",装備マスタ!$W$5:$W$67,装備マスタ!$I$5:$I$45),0),MATCH(BC4,IF(AZ3="リメイク",装備マスタ!$X$4:$AB$4,装備マスタ!$J$4:$N$4),0))="","",INDEX(IF(AZ3="リメイク",装備マスタ!$X$5:$AB$67,装備マスタ!$J$5:$N$45),MATCH(AU18,IF(AZ3="リメイク",装備マスタ!$W$5:$W$67,装備マスタ!$I$5:$I45),0),MATCH(BC4,IF(AZ3="リメイク",装備マスタ!$X$4:$AB$4,装備マスタ!$J$4:$N$4),0))))</f>
        <v/>
      </c>
    </row>
    <row r="19" spans="1:55" x14ac:dyDescent="0.4">
      <c r="B19" s="17" t="s">
        <v>81</v>
      </c>
      <c r="C19" s="18"/>
      <c r="D19" s="18"/>
      <c r="E19" s="18"/>
      <c r="F19" s="19"/>
      <c r="G19" s="4">
        <f>G5</f>
        <v>85</v>
      </c>
      <c r="H19" s="4">
        <f t="shared" ref="H19:K19" si="0">H5</f>
        <v>41</v>
      </c>
      <c r="I19" s="4">
        <f t="shared" si="0"/>
        <v>70</v>
      </c>
      <c r="J19" s="4">
        <f t="shared" si="0"/>
        <v>36</v>
      </c>
      <c r="K19" s="4">
        <f t="shared" si="0"/>
        <v>41</v>
      </c>
      <c r="L19" s="13"/>
      <c r="M19" s="17" t="s">
        <v>81</v>
      </c>
      <c r="N19" s="18"/>
      <c r="O19" s="18"/>
      <c r="P19" s="18"/>
      <c r="Q19" s="19"/>
      <c r="R19" s="4">
        <f>R5</f>
        <v>73</v>
      </c>
      <c r="S19" s="4">
        <f t="shared" ref="S19:V19" si="1">S5</f>
        <v>48</v>
      </c>
      <c r="T19" s="4">
        <f t="shared" si="1"/>
        <v>63</v>
      </c>
      <c r="U19" s="4">
        <f t="shared" si="1"/>
        <v>12</v>
      </c>
      <c r="V19" s="4">
        <f t="shared" si="1"/>
        <v>39</v>
      </c>
      <c r="W19" s="13"/>
      <c r="X19" s="17" t="s">
        <v>81</v>
      </c>
      <c r="Y19" s="18"/>
      <c r="Z19" s="18"/>
      <c r="AA19" s="18"/>
      <c r="AB19" s="19"/>
      <c r="AC19" s="4">
        <f>AC5</f>
        <v>36</v>
      </c>
      <c r="AD19" s="4">
        <f t="shared" ref="AD19:AG19" si="2">AD5</f>
        <v>33</v>
      </c>
      <c r="AE19" s="4">
        <f t="shared" si="2"/>
        <v>34</v>
      </c>
      <c r="AF19" s="4">
        <f t="shared" si="2"/>
        <v>63</v>
      </c>
      <c r="AG19" s="4">
        <f t="shared" si="2"/>
        <v>54</v>
      </c>
      <c r="AH19" s="13"/>
      <c r="AI19" s="17" t="s">
        <v>81</v>
      </c>
      <c r="AJ19" s="18"/>
      <c r="AK19" s="18"/>
      <c r="AL19" s="18"/>
      <c r="AM19" s="19"/>
      <c r="AN19" s="4">
        <f>AN5</f>
        <v>48</v>
      </c>
      <c r="AO19" s="4">
        <f t="shared" ref="AO19:AR19" si="3">AO5</f>
        <v>32</v>
      </c>
      <c r="AP19" s="4">
        <f t="shared" si="3"/>
        <v>42</v>
      </c>
      <c r="AQ19" s="4">
        <f t="shared" si="3"/>
        <v>22</v>
      </c>
      <c r="AR19" s="4">
        <f t="shared" si="3"/>
        <v>71</v>
      </c>
      <c r="AS19" s="13"/>
      <c r="AT19" s="17" t="s">
        <v>81</v>
      </c>
      <c r="AU19" s="18"/>
      <c r="AV19" s="18"/>
      <c r="AW19" s="18"/>
      <c r="AX19" s="19"/>
      <c r="AY19" s="4">
        <f>AY5</f>
        <v>59</v>
      </c>
      <c r="AZ19" s="4">
        <f t="shared" ref="AZ19:BC19" si="4">AZ5</f>
        <v>54</v>
      </c>
      <c r="BA19" s="4">
        <f t="shared" si="4"/>
        <v>47</v>
      </c>
      <c r="BB19" s="4">
        <f t="shared" si="4"/>
        <v>34</v>
      </c>
      <c r="BC19" s="4">
        <f t="shared" si="4"/>
        <v>25</v>
      </c>
    </row>
    <row r="20" spans="1:55" x14ac:dyDescent="0.4">
      <c r="B20" s="17" t="s">
        <v>80</v>
      </c>
      <c r="C20" s="18"/>
      <c r="D20" s="18"/>
      <c r="E20" s="18"/>
      <c r="F20" s="19"/>
      <c r="G20" s="4">
        <f>MAX(MIN(SUM(G5,G14:G18),99),0)</f>
        <v>99</v>
      </c>
      <c r="H20" s="4">
        <f>MAX(MIN(SUM(H5,H14:H18),99),0)</f>
        <v>61</v>
      </c>
      <c r="I20" s="4">
        <f>MAX(MIN(SUM(I5,I14:I18),99),0)</f>
        <v>85</v>
      </c>
      <c r="J20" s="4">
        <f>MAX(MIN(SUM(J5,J14:J18),99),0)</f>
        <v>56</v>
      </c>
      <c r="K20" s="4">
        <f>MAX(MIN(SUM(K5,K14:K18),99),0)</f>
        <v>56</v>
      </c>
      <c r="L20" s="13"/>
      <c r="M20" s="17" t="s">
        <v>80</v>
      </c>
      <c r="N20" s="18"/>
      <c r="O20" s="18"/>
      <c r="P20" s="18"/>
      <c r="Q20" s="19"/>
      <c r="R20" s="4">
        <f>MAX(MIN(SUM(R5,R14:R18),99),0)</f>
        <v>88</v>
      </c>
      <c r="S20" s="4">
        <f>MAX(MIN(SUM(S5,S14:S18),99),0)</f>
        <v>68</v>
      </c>
      <c r="T20" s="4">
        <f>MAX(MIN(SUM(T5,T14:T18),99),0)</f>
        <v>78</v>
      </c>
      <c r="U20" s="4">
        <f>MAX(MIN(SUM(U5,U14:U18),99),0)</f>
        <v>30</v>
      </c>
      <c r="V20" s="4">
        <f>MAX(MIN(SUM(V5,V14:V18),99),0)</f>
        <v>54</v>
      </c>
      <c r="W20" s="13"/>
      <c r="X20" s="17" t="s">
        <v>80</v>
      </c>
      <c r="Y20" s="18"/>
      <c r="Z20" s="18"/>
      <c r="AA20" s="18"/>
      <c r="AB20" s="19"/>
      <c r="AC20" s="4">
        <f>MAX(MIN(SUM(AC5,AC14:AC18),99),0)</f>
        <v>61</v>
      </c>
      <c r="AD20" s="4">
        <f>MAX(MIN(SUM(AD5,AD14:AD18),99),0)</f>
        <v>63</v>
      </c>
      <c r="AE20" s="4">
        <f>MAX(MIN(SUM(AE5,AE14:AE18),99),0)</f>
        <v>59</v>
      </c>
      <c r="AF20" s="4">
        <f>MAX(MIN(SUM(AF5,AF14:AF18),99),0)</f>
        <v>68</v>
      </c>
      <c r="AG20" s="4">
        <f>MAX(MIN(SUM(AG5,AG14:AG18),99),0)</f>
        <v>59</v>
      </c>
      <c r="AH20" s="13"/>
      <c r="AI20" s="17" t="s">
        <v>80</v>
      </c>
      <c r="AJ20" s="18"/>
      <c r="AK20" s="18"/>
      <c r="AL20" s="18"/>
      <c r="AM20" s="19"/>
      <c r="AN20" s="4">
        <f>MAX(MIN(SUM(AN5,AN14:AN18),99),0)</f>
        <v>73</v>
      </c>
      <c r="AO20" s="4">
        <f>MAX(MIN(SUM(AO5,AO14:AO18),99),0)</f>
        <v>62</v>
      </c>
      <c r="AP20" s="4">
        <f>MAX(MIN(SUM(AP5,AP14:AP18),99),0)</f>
        <v>67</v>
      </c>
      <c r="AQ20" s="4">
        <f>MAX(MIN(SUM(AQ5,AQ14:AQ18),99),0)</f>
        <v>27</v>
      </c>
      <c r="AR20" s="4">
        <f>MAX(MIN(SUM(AR5,AR14:AR18),99),0)</f>
        <v>76</v>
      </c>
      <c r="AS20" s="13"/>
      <c r="AT20" s="17" t="s">
        <v>80</v>
      </c>
      <c r="AU20" s="18"/>
      <c r="AV20" s="18"/>
      <c r="AW20" s="18"/>
      <c r="AX20" s="19"/>
      <c r="AY20" s="4">
        <f>MAX(MIN(SUM(AY5,AY14:AY18),99),0)</f>
        <v>74</v>
      </c>
      <c r="AZ20" s="4">
        <f>MAX(MIN(SUM(AZ5,AZ14:AZ18),99),0)</f>
        <v>77</v>
      </c>
      <c r="BA20" s="4">
        <f>MAX(MIN(SUM(BA5,BA14:BA18),99),0)</f>
        <v>62</v>
      </c>
      <c r="BB20" s="4">
        <f>MAX(MIN(SUM(BB5,BB14:BB18),99),0)</f>
        <v>49</v>
      </c>
      <c r="BC20" s="4">
        <f>MAX(MIN(SUM(BC5,BC14:BC18),99),0)</f>
        <v>40</v>
      </c>
    </row>
    <row r="21" spans="1:55" x14ac:dyDescent="0.4">
      <c r="B21" s="23" t="str">
        <f>"レベル"&amp;SUM(B5,F6:F13)&amp;"(実)"</f>
        <v>レベル70(実)</v>
      </c>
      <c r="C21" s="24"/>
      <c r="D21" s="24"/>
      <c r="E21" s="24"/>
      <c r="F21" s="25"/>
      <c r="G21" s="8">
        <f>MIN(G5+SUMPRODUCT(G6:G13,F6:F13),99)</f>
        <v>85</v>
      </c>
      <c r="H21" s="8">
        <f>MIN(H5+SUMPRODUCT(H6:H13,F6:F13),99)</f>
        <v>41</v>
      </c>
      <c r="I21" s="8">
        <f>MIN(I5+SUMPRODUCT(I6:I13,F6:F13),99)</f>
        <v>70</v>
      </c>
      <c r="J21" s="8">
        <f>MIN(J5+SUMPRODUCT(J6:J13,F6:F13),99)</f>
        <v>36</v>
      </c>
      <c r="K21" s="8">
        <f>MIN(K5+SUMPRODUCT(K6:K13,F6:F13),99)</f>
        <v>41</v>
      </c>
      <c r="L21" s="13"/>
      <c r="M21" s="23" t="str">
        <f>"レベル"&amp;SUM(M5,Q6:Q13)&amp;"(実)"</f>
        <v>レベル70(実)</v>
      </c>
      <c r="N21" s="24"/>
      <c r="O21" s="24"/>
      <c r="P21" s="24"/>
      <c r="Q21" s="25"/>
      <c r="R21" s="8">
        <f>MIN(R5+SUMPRODUCT(R6:R13,Q6:Q13),99)</f>
        <v>73</v>
      </c>
      <c r="S21" s="8">
        <f>MIN(S5+SUMPRODUCT(S6:S13,Q6:Q13),99)</f>
        <v>48</v>
      </c>
      <c r="T21" s="8">
        <f>MIN(T5+SUMPRODUCT(T6:T13,Q6:Q13),99)</f>
        <v>63</v>
      </c>
      <c r="U21" s="8">
        <f>MIN(U5+SUMPRODUCT(U6:U13,Q6:Q13),99)</f>
        <v>12</v>
      </c>
      <c r="V21" s="8">
        <f>MIN(V5+SUMPRODUCT(V6:V13,Q6:Q13),99)</f>
        <v>39</v>
      </c>
      <c r="W21" s="13"/>
      <c r="X21" s="23" t="str">
        <f>"レベル"&amp;SUM(X5,AB6:AB13)&amp;"(実)"</f>
        <v>レベル70(実)</v>
      </c>
      <c r="Y21" s="24"/>
      <c r="Z21" s="24"/>
      <c r="AA21" s="24"/>
      <c r="AB21" s="25"/>
      <c r="AC21" s="8">
        <f>MIN(AC5+SUMPRODUCT(AC6:AC13,AB6:AB13),99)</f>
        <v>36</v>
      </c>
      <c r="AD21" s="8">
        <f>MIN(AD5+SUMPRODUCT(AD6:AD13,AB6:AB13),99)</f>
        <v>33</v>
      </c>
      <c r="AE21" s="8">
        <f>MIN(AE5+SUMPRODUCT(AE6:AE13,AB6:AB13),99)</f>
        <v>34</v>
      </c>
      <c r="AF21" s="8">
        <f>MIN(AF5+SUMPRODUCT(AF6:AF13,AB6:AB13),99)</f>
        <v>63</v>
      </c>
      <c r="AG21" s="8">
        <f>MIN(AG5+SUMPRODUCT(AG6:AG13,AB6:AB13),99)</f>
        <v>54</v>
      </c>
      <c r="AH21" s="13"/>
      <c r="AI21" s="23" t="str">
        <f>"レベル"&amp;SUM(AI5,AM6:AM13)&amp;"(実)"</f>
        <v>レベル70(実)</v>
      </c>
      <c r="AJ21" s="24"/>
      <c r="AK21" s="24"/>
      <c r="AL21" s="24"/>
      <c r="AM21" s="25"/>
      <c r="AN21" s="8">
        <f>MIN(AN5+SUMPRODUCT(AN6:AN13,AM6:AM13),99)</f>
        <v>48</v>
      </c>
      <c r="AO21" s="8">
        <f>MIN(AO5+SUMPRODUCT(AO6:AO13,AM6:AM13),99)</f>
        <v>32</v>
      </c>
      <c r="AP21" s="8">
        <f>MIN(AP5+SUMPRODUCT(AP6:AP13,AM6:AM13),99)</f>
        <v>42</v>
      </c>
      <c r="AQ21" s="8">
        <f>MIN(AQ5+SUMPRODUCT(AQ6:AQ13,AM6:AM13),99)</f>
        <v>22</v>
      </c>
      <c r="AR21" s="8">
        <f>MIN(AR5+SUMPRODUCT(AR6:AR13,AM6:AM13),99)</f>
        <v>71</v>
      </c>
      <c r="AS21" s="13"/>
      <c r="AT21" s="23" t="str">
        <f>"レベル"&amp;SUM(AT5,AX6:AX13)&amp;"(実)"</f>
        <v>レベル70(実)</v>
      </c>
      <c r="AU21" s="24"/>
      <c r="AV21" s="24"/>
      <c r="AW21" s="24"/>
      <c r="AX21" s="25"/>
      <c r="AY21" s="8">
        <f>MIN(AY5+SUMPRODUCT(AY6:AY13,AX6:AX13),99)</f>
        <v>59</v>
      </c>
      <c r="AZ21" s="8">
        <f>MIN(AZ5+SUMPRODUCT(AZ6:AZ13,AX6:AX13),99)</f>
        <v>54</v>
      </c>
      <c r="BA21" s="8">
        <f>MIN(BA5+SUMPRODUCT(BA6:BA13,AX6:AX13),99)</f>
        <v>47</v>
      </c>
      <c r="BB21" s="8">
        <f>MIN(BB5+SUMPRODUCT(BB6:BB13,AX6:AX13),99)</f>
        <v>34</v>
      </c>
      <c r="BC21" s="8">
        <f>MIN(BC5+SUMPRODUCT(BC6:BC13,AX6:AX13),99)</f>
        <v>25</v>
      </c>
    </row>
    <row r="22" spans="1:55" x14ac:dyDescent="0.4">
      <c r="B22" s="20" t="str">
        <f>"レベル"&amp;SUM(B5,F6:F13)&amp;"(実)＋装備"</f>
        <v>レベル70(実)＋装備</v>
      </c>
      <c r="C22" s="21"/>
      <c r="D22" s="21"/>
      <c r="E22" s="21"/>
      <c r="F22" s="22"/>
      <c r="G22" s="2">
        <f>MIN(G20+SUMPRODUCT(G6:G13,F6:F13),99)</f>
        <v>99</v>
      </c>
      <c r="H22" s="2">
        <f>MIN(H20+SUMPRODUCT(H6:H13,F6:F13),99)</f>
        <v>61</v>
      </c>
      <c r="I22" s="2">
        <f>MIN(I20+SUMPRODUCT(I6:I13,F6:F13),99)</f>
        <v>85</v>
      </c>
      <c r="J22" s="2">
        <f>MIN(J20+SUMPRODUCT(J6:J13,F6:F13),99)</f>
        <v>56</v>
      </c>
      <c r="K22" s="2">
        <f>MIN(K20+SUMPRODUCT(K6:K13,F6:F13),99)</f>
        <v>56</v>
      </c>
      <c r="L22" s="13"/>
      <c r="M22" s="20" t="str">
        <f>"レベル"&amp;SUM(M5,Q6:Q13)&amp;"(実)＋装備"</f>
        <v>レベル70(実)＋装備</v>
      </c>
      <c r="N22" s="21"/>
      <c r="O22" s="21"/>
      <c r="P22" s="21"/>
      <c r="Q22" s="22"/>
      <c r="R22" s="2">
        <f>MIN(R20+SUMPRODUCT(R6:R13,Q6:Q13),99)</f>
        <v>88</v>
      </c>
      <c r="S22" s="2">
        <f>MIN(S20+SUMPRODUCT(S6:S13,Q6:Q13),99)</f>
        <v>68</v>
      </c>
      <c r="T22" s="2">
        <f>MIN(T20+SUMPRODUCT(T6:T13,Q6:Q13),99)</f>
        <v>78</v>
      </c>
      <c r="U22" s="2">
        <f>MIN(U20+SUMPRODUCT(U6:U13,Q6:Q13),99)</f>
        <v>30</v>
      </c>
      <c r="V22" s="2">
        <f>MIN(V20+SUMPRODUCT(V6:V13,Q6:Q13),99)</f>
        <v>54</v>
      </c>
      <c r="W22" s="13"/>
      <c r="X22" s="20" t="str">
        <f>"レベル"&amp;SUM(X5,AB6:AB13)&amp;"(実)＋装備"</f>
        <v>レベル70(実)＋装備</v>
      </c>
      <c r="Y22" s="21"/>
      <c r="Z22" s="21"/>
      <c r="AA22" s="21"/>
      <c r="AB22" s="22"/>
      <c r="AC22" s="2">
        <f>MIN(AC20+SUMPRODUCT(AC6:AC13,AB6:AB13),99)</f>
        <v>61</v>
      </c>
      <c r="AD22" s="2">
        <f>MIN(AD20+SUMPRODUCT(AD6:AD13,AB6:AB13),99)</f>
        <v>63</v>
      </c>
      <c r="AE22" s="2">
        <f>MIN(AE20+SUMPRODUCT(AE6:AE13,AB6:AB13),99)</f>
        <v>59</v>
      </c>
      <c r="AF22" s="2">
        <f>MIN(AF20+SUMPRODUCT(AF6:AF13,AB6:AB13),99)</f>
        <v>68</v>
      </c>
      <c r="AG22" s="2">
        <f>MIN(AG20+SUMPRODUCT(AG6:AG13,AB6:AB13),99)</f>
        <v>59</v>
      </c>
      <c r="AH22" s="13"/>
      <c r="AI22" s="20" t="str">
        <f>"レベル"&amp;SUM(AI5,AM6:AM13)&amp;"(実)＋装備"</f>
        <v>レベル70(実)＋装備</v>
      </c>
      <c r="AJ22" s="21"/>
      <c r="AK22" s="21"/>
      <c r="AL22" s="21"/>
      <c r="AM22" s="22"/>
      <c r="AN22" s="2">
        <f>MIN(AN20+SUMPRODUCT(AN6:AN13,AM6:AM13),99)</f>
        <v>73</v>
      </c>
      <c r="AO22" s="2">
        <f>MIN(AO20+SUMPRODUCT(AO6:AO13,AM6:AM13),99)</f>
        <v>62</v>
      </c>
      <c r="AP22" s="2">
        <f>MIN(AP20+SUMPRODUCT(AP6:AP13,AM6:AM13),99)</f>
        <v>67</v>
      </c>
      <c r="AQ22" s="2">
        <f>MIN(AQ20+SUMPRODUCT(AQ6:AQ13,AM6:AM13),99)</f>
        <v>27</v>
      </c>
      <c r="AR22" s="2">
        <f>MIN(AR20+SUMPRODUCT(AR6:AR13,AM6:AM13),99)</f>
        <v>76</v>
      </c>
      <c r="AS22" s="13"/>
      <c r="AT22" s="20" t="str">
        <f>"レベル"&amp;SUM(AT5,AX6:AX13)&amp;"(実)＋装備"</f>
        <v>レベル70(実)＋装備</v>
      </c>
      <c r="AU22" s="21"/>
      <c r="AV22" s="21"/>
      <c r="AW22" s="21"/>
      <c r="AX22" s="22"/>
      <c r="AY22" s="2">
        <f>MIN(AY20+SUMPRODUCT(AY6:AY13,AX6:AX13),99)</f>
        <v>74</v>
      </c>
      <c r="AZ22" s="2">
        <f>MIN(AZ20+SUMPRODUCT(AZ6:AZ13,AX6:AX13),99)</f>
        <v>77</v>
      </c>
      <c r="BA22" s="2">
        <f>MIN(BA20+SUMPRODUCT(BA6:BA13,AX6:AX13),99)</f>
        <v>62</v>
      </c>
      <c r="BB22" s="2">
        <f>MIN(BB20+SUMPRODUCT(BB6:BB13,AX6:AX13),99)</f>
        <v>49</v>
      </c>
      <c r="BC22" s="2">
        <f>MIN(BC20+SUMPRODUCT(BC6:BC13,AX6:AX13),99)</f>
        <v>40</v>
      </c>
    </row>
    <row r="23" spans="1:55" x14ac:dyDescent="0.4">
      <c r="B23" s="17" t="str">
        <f>"レベル"&amp;SUM(B5,E6:E13)&amp;"(予)"</f>
        <v>レベル99(予)</v>
      </c>
      <c r="C23" s="18"/>
      <c r="D23" s="18"/>
      <c r="E23" s="18"/>
      <c r="F23" s="19"/>
      <c r="G23" s="4">
        <f>MAX(MIN(G19+SUMPRODUCT(G6:G13,E6:E13),99),1)</f>
        <v>99</v>
      </c>
      <c r="H23" s="4">
        <f>MAX(MIN(H19+SUMPRODUCT(H6:H13,E6:E13),99),1)</f>
        <v>81</v>
      </c>
      <c r="I23" s="4">
        <f>MAX(MIN(I19+SUMPRODUCT(I6:I13,E6:E13),99),1)</f>
        <v>99</v>
      </c>
      <c r="J23" s="4">
        <f>MAX(MIN(J19+SUMPRODUCT(J6:J13,E6:E13),99),1)</f>
        <v>54</v>
      </c>
      <c r="K23" s="4">
        <f>MAX(MIN(K19+SUMPRODUCT(K6:K13,E6:E13),99),1)</f>
        <v>81</v>
      </c>
      <c r="L23" s="13"/>
      <c r="M23" s="17" t="str">
        <f>"レベル"&amp;SUM(M5,P6:P13)&amp;"(予)"</f>
        <v>レベル99(予)</v>
      </c>
      <c r="N23" s="18"/>
      <c r="O23" s="18"/>
      <c r="P23" s="18"/>
      <c r="Q23" s="19"/>
      <c r="R23" s="4">
        <f>MAX(MIN(R19+SUMPRODUCT(R6:R13,P6:P13),99),1)</f>
        <v>99</v>
      </c>
      <c r="S23" s="4">
        <f>MAX(MIN(S19+SUMPRODUCT(S6:S13,P6:P13),99),1)</f>
        <v>81</v>
      </c>
      <c r="T23" s="4">
        <f>MAX(MIN(T19+SUMPRODUCT(T6:T13,P6:P13),99),1)</f>
        <v>99</v>
      </c>
      <c r="U23" s="4">
        <f>MAX(MIN(U19+SUMPRODUCT(U6:U13,P6:P13),99),1)</f>
        <v>48</v>
      </c>
      <c r="V23" s="4">
        <f>MAX(MIN(V19+SUMPRODUCT(V6:V13,P6:P13),99),1)</f>
        <v>99</v>
      </c>
      <c r="W23" s="13"/>
      <c r="X23" s="17" t="str">
        <f>"レベル"&amp;SUM(X5,AA6:AA13)&amp;"(予)"</f>
        <v>レベル99(予)</v>
      </c>
      <c r="Y23" s="18"/>
      <c r="Z23" s="18"/>
      <c r="AA23" s="18"/>
      <c r="AB23" s="19"/>
      <c r="AC23" s="4">
        <f>MAX(MIN(AC19+SUMPRODUCT(AC6:AC13,AA6:AA13),99),1)</f>
        <v>99</v>
      </c>
      <c r="AD23" s="4">
        <f>MAX(MIN(AD19+SUMPRODUCT(AD6:AD13,AA6:AA13),99),1)</f>
        <v>81</v>
      </c>
      <c r="AE23" s="4">
        <f>MAX(MIN(AE19+SUMPRODUCT(AE6:AE13,AA6:AA13),99),1)</f>
        <v>60</v>
      </c>
      <c r="AF23" s="4">
        <f>MAX(MIN(AF19+SUMPRODUCT(AF6:AF13,AA6:AA13),99),1)</f>
        <v>99</v>
      </c>
      <c r="AG23" s="4">
        <f>MAX(MIN(AG19+SUMPRODUCT(AG6:AG13,AA6:AA13),99),1)</f>
        <v>99</v>
      </c>
      <c r="AH23" s="13"/>
      <c r="AI23" s="17" t="str">
        <f>"レベル"&amp;SUM(AI5,AL6:AL13)&amp;"(予)"</f>
        <v>レベル99(予)</v>
      </c>
      <c r="AJ23" s="18"/>
      <c r="AK23" s="18"/>
      <c r="AL23" s="18"/>
      <c r="AM23" s="19"/>
      <c r="AN23" s="4">
        <f>MAX(MIN(AN19+SUMPRODUCT(AN6:AN13,AL6:AL13),99),1)</f>
        <v>59</v>
      </c>
      <c r="AO23" s="4">
        <f>MAX(MIN(AO19+SUMPRODUCT(AO6:AO13,AL6:AL13),99),1)</f>
        <v>61</v>
      </c>
      <c r="AP23" s="4">
        <f>MAX(MIN(AP19+SUMPRODUCT(AP6:AP13,AL6:AL13),99),1)</f>
        <v>71</v>
      </c>
      <c r="AQ23" s="4">
        <f>MAX(MIN(AQ19+SUMPRODUCT(AQ6:AQ13,AL6:AL13),99),1)</f>
        <v>51</v>
      </c>
      <c r="AR23" s="4">
        <f>MAX(MIN(AR19+SUMPRODUCT(AR6:AR13,AL6:AL13),99),1)</f>
        <v>99</v>
      </c>
      <c r="AS23" s="13"/>
      <c r="AT23" s="17" t="str">
        <f>"レベル"&amp;SUM(AT5,AW6:AW13)&amp;"(予)"</f>
        <v>レベル99(予)</v>
      </c>
      <c r="AU23" s="18"/>
      <c r="AV23" s="18"/>
      <c r="AW23" s="18"/>
      <c r="AX23" s="19"/>
      <c r="AY23" s="4">
        <f>MAX(MIN(AY19+SUMPRODUCT(AY6:AY13,AW6:AW13),99),1)</f>
        <v>85</v>
      </c>
      <c r="AZ23" s="4">
        <f>MAX(MIN(AZ19+SUMPRODUCT(AZ6:AZ13,AW6:AW13),99),1)</f>
        <v>99</v>
      </c>
      <c r="BA23" s="4">
        <f>MAX(MIN(BA19+SUMPRODUCT(BA6:BA13,AW6:AW13),99),1)</f>
        <v>73</v>
      </c>
      <c r="BB23" s="4">
        <f>MAX(MIN(BB19+SUMPRODUCT(BB6:BB13,AW6:AW13),99),1)</f>
        <v>82</v>
      </c>
      <c r="BC23" s="4">
        <f>MAX(MIN(BC19+SUMPRODUCT(BC6:BC13,AW6:AW13),99),1)</f>
        <v>25</v>
      </c>
    </row>
    <row r="24" spans="1:55" x14ac:dyDescent="0.4">
      <c r="B24" s="5" t="str">
        <f>"レベル"&amp;SUM(B5,E6:E13)&amp;"(予)＋装備"</f>
        <v>レベル99(予)＋装備</v>
      </c>
      <c r="C24" s="6"/>
      <c r="D24" s="6"/>
      <c r="E24" s="6"/>
      <c r="F24" s="7"/>
      <c r="G24" s="4">
        <f>MAX(MIN(G20+SUMPRODUCT(G6:G13,E6:E13),99),1)</f>
        <v>99</v>
      </c>
      <c r="H24" s="4">
        <f>MAX(MIN(H20+SUMPRODUCT(H6:H13,E6:E13),99),1)</f>
        <v>99</v>
      </c>
      <c r="I24" s="4">
        <f>MAX(MIN(I20+SUMPRODUCT(I6:I13,E6:E13),99),1)</f>
        <v>99</v>
      </c>
      <c r="J24" s="4">
        <f>MAX(MIN(J20+SUMPRODUCT(J6:J13,E6:E13),99),1)</f>
        <v>74</v>
      </c>
      <c r="K24" s="4">
        <f>MAX(MIN(K20+SUMPRODUCT(K6:K13,E6:E13),99),1)</f>
        <v>96</v>
      </c>
      <c r="L24" s="13"/>
      <c r="M24" s="5" t="str">
        <f>"レベル"&amp;SUM(M5,P6:P13)&amp;"(予)＋装備"</f>
        <v>レベル99(予)＋装備</v>
      </c>
      <c r="N24" s="6"/>
      <c r="O24" s="6"/>
      <c r="P24" s="6"/>
      <c r="Q24" s="7"/>
      <c r="R24" s="4">
        <f>MAX(MIN(R20+SUMPRODUCT(R6:R13,P6:P13),99),1)</f>
        <v>99</v>
      </c>
      <c r="S24" s="4">
        <f>MAX(MIN(S20+SUMPRODUCT(S6:S13,P6:P13),99),1)</f>
        <v>99</v>
      </c>
      <c r="T24" s="4">
        <f>MAX(MIN(T20+SUMPRODUCT(T6:T13,P6:P13),99),1)</f>
        <v>99</v>
      </c>
      <c r="U24" s="4">
        <f>MAX(MIN(U20+SUMPRODUCT(U6:U13,P6:P13),99),1)</f>
        <v>66</v>
      </c>
      <c r="V24" s="4">
        <f>MAX(MIN(V20+SUMPRODUCT(V6:V13,P6:P13),99),1)</f>
        <v>99</v>
      </c>
      <c r="W24" s="13"/>
      <c r="X24" s="5" t="str">
        <f>"レベル"&amp;SUM(X5,AA6:AA13)&amp;"(予)＋装備"</f>
        <v>レベル99(予)＋装備</v>
      </c>
      <c r="Y24" s="6"/>
      <c r="Z24" s="6"/>
      <c r="AA24" s="6"/>
      <c r="AB24" s="7"/>
      <c r="AC24" s="4">
        <f>MAX(MIN(AC20+SUMPRODUCT(AC6:AC13,AA6:AA13),99),1)</f>
        <v>99</v>
      </c>
      <c r="AD24" s="4">
        <f>MAX(MIN(AD20+SUMPRODUCT(AD6:AD13,AA6:AA13),99),1)</f>
        <v>99</v>
      </c>
      <c r="AE24" s="4">
        <f>MAX(MIN(AE20+SUMPRODUCT(AE6:AE13,AA6:AA13),99),1)</f>
        <v>85</v>
      </c>
      <c r="AF24" s="4">
        <f>MAX(MIN(AF20+SUMPRODUCT(AF6:AF13,AA6:AA13),99),1)</f>
        <v>99</v>
      </c>
      <c r="AG24" s="4">
        <f>MAX(MIN(AG20+SUMPRODUCT(AG6:AG13,AA6:AA13),99),1)</f>
        <v>99</v>
      </c>
      <c r="AH24" s="13"/>
      <c r="AI24" s="5" t="str">
        <f>"レベル"&amp;SUM(AI5,AL6:AL13)&amp;"(予)＋装備"</f>
        <v>レベル99(予)＋装備</v>
      </c>
      <c r="AJ24" s="6"/>
      <c r="AK24" s="6"/>
      <c r="AL24" s="6"/>
      <c r="AM24" s="7"/>
      <c r="AN24" s="4">
        <f>MAX(MIN(AN20+SUMPRODUCT(AN6:AN13,AL6:AL13),99),1)</f>
        <v>84</v>
      </c>
      <c r="AO24" s="4">
        <f>MAX(MIN(AO20+SUMPRODUCT(AO6:AO13,AL6:AL13),99),1)</f>
        <v>91</v>
      </c>
      <c r="AP24" s="4">
        <f>MAX(MIN(AP20+SUMPRODUCT(AP6:AP13,AL6:AL13),99),1)</f>
        <v>96</v>
      </c>
      <c r="AQ24" s="4">
        <f>MAX(MIN(AQ20+SUMPRODUCT(AQ6:AQ13,AL6:AL13),99),1)</f>
        <v>56</v>
      </c>
      <c r="AR24" s="4">
        <f>MAX(MIN(AR20+SUMPRODUCT(AR6:AR13,AL6:AL13),99),1)</f>
        <v>99</v>
      </c>
      <c r="AS24" s="13"/>
      <c r="AT24" s="5" t="str">
        <f>"レベル"&amp;SUM(AT5,AW6:AW13)&amp;"(予)＋装備"</f>
        <v>レベル99(予)＋装備</v>
      </c>
      <c r="AU24" s="6"/>
      <c r="AV24" s="6"/>
      <c r="AW24" s="6"/>
      <c r="AX24" s="7"/>
      <c r="AY24" s="4">
        <f>MAX(MIN(AY20+SUMPRODUCT(AY6:AY13,AW6:AW13),99),1)</f>
        <v>99</v>
      </c>
      <c r="AZ24" s="4">
        <f>MAX(MIN(AZ20+SUMPRODUCT(AZ6:AZ13,AW6:AW13),99),1)</f>
        <v>99</v>
      </c>
      <c r="BA24" s="4">
        <f>MAX(MIN(BA20+SUMPRODUCT(BA6:BA13,AW6:AW13),99),1)</f>
        <v>88</v>
      </c>
      <c r="BB24" s="4">
        <f>MAX(MIN(BB20+SUMPRODUCT(BB6:BB13,AW6:AW13),99),1)</f>
        <v>97</v>
      </c>
      <c r="BC24" s="4">
        <f>MAX(MIN(BC20+SUMPRODUCT(BC6:BC13,AW6:AW13),99),1)</f>
        <v>40</v>
      </c>
    </row>
    <row r="26" spans="1:55" x14ac:dyDescent="0.4">
      <c r="A26" s="11">
        <v>2</v>
      </c>
      <c r="B26" s="15" t="s">
        <v>94</v>
      </c>
      <c r="C26" s="16"/>
      <c r="D26" s="16"/>
      <c r="E26" s="16"/>
      <c r="F26" s="63"/>
      <c r="G26" s="63"/>
      <c r="H26" s="16" t="s">
        <v>183</v>
      </c>
      <c r="I26" s="16"/>
      <c r="J26" s="16"/>
      <c r="K26" s="26"/>
      <c r="L26" s="13"/>
      <c r="M26" s="15" t="s">
        <v>97</v>
      </c>
      <c r="N26" s="16"/>
      <c r="O26" s="16"/>
      <c r="P26" s="16"/>
      <c r="Q26" s="63"/>
      <c r="R26" s="63"/>
      <c r="S26" s="16" t="s">
        <v>183</v>
      </c>
      <c r="T26" s="16"/>
      <c r="U26" s="16"/>
      <c r="V26" s="26"/>
      <c r="W26" s="13"/>
      <c r="X26" s="15" t="s">
        <v>95</v>
      </c>
      <c r="Y26" s="16"/>
      <c r="Z26" s="16"/>
      <c r="AA26" s="16"/>
      <c r="AB26" s="63"/>
      <c r="AC26" s="63"/>
      <c r="AD26" s="16" t="s">
        <v>183</v>
      </c>
      <c r="AE26" s="16"/>
      <c r="AF26" s="16"/>
      <c r="AG26" s="26"/>
      <c r="AH26" s="13"/>
      <c r="AI26" s="15" t="s">
        <v>96</v>
      </c>
      <c r="AJ26" s="16"/>
      <c r="AK26" s="16"/>
      <c r="AL26" s="16"/>
      <c r="AM26" s="63"/>
      <c r="AN26" s="63"/>
      <c r="AO26" s="16" t="s">
        <v>183</v>
      </c>
      <c r="AP26" s="16"/>
      <c r="AQ26" s="16"/>
      <c r="AR26" s="26"/>
      <c r="AS26" s="13"/>
      <c r="AT26" s="15" t="s">
        <v>98</v>
      </c>
      <c r="AU26" s="16"/>
      <c r="AV26" s="16"/>
      <c r="AW26" s="16"/>
      <c r="AX26" s="63"/>
      <c r="AY26" s="63"/>
      <c r="AZ26" s="16" t="s">
        <v>183</v>
      </c>
      <c r="BA26" s="16"/>
      <c r="BB26" s="16"/>
      <c r="BC26" s="26"/>
    </row>
    <row r="27" spans="1:55" x14ac:dyDescent="0.4">
      <c r="B27" s="59" t="s">
        <v>64</v>
      </c>
      <c r="C27" s="60"/>
      <c r="D27" s="61"/>
      <c r="E27" s="63" t="s">
        <v>65</v>
      </c>
      <c r="F27" s="61" t="s">
        <v>66</v>
      </c>
      <c r="G27" s="66" t="s">
        <v>1</v>
      </c>
      <c r="H27" s="66" t="s">
        <v>2</v>
      </c>
      <c r="I27" s="66" t="s">
        <v>3</v>
      </c>
      <c r="J27" s="66" t="s">
        <v>4</v>
      </c>
      <c r="K27" s="65" t="s">
        <v>5</v>
      </c>
      <c r="L27" s="13"/>
      <c r="M27" s="59" t="s">
        <v>64</v>
      </c>
      <c r="N27" s="60"/>
      <c r="O27" s="61"/>
      <c r="P27" s="63" t="s">
        <v>65</v>
      </c>
      <c r="Q27" s="61" t="s">
        <v>66</v>
      </c>
      <c r="R27" s="66" t="s">
        <v>1</v>
      </c>
      <c r="S27" s="66" t="s">
        <v>2</v>
      </c>
      <c r="T27" s="66" t="s">
        <v>3</v>
      </c>
      <c r="U27" s="66" t="s">
        <v>4</v>
      </c>
      <c r="V27" s="65" t="s">
        <v>5</v>
      </c>
      <c r="W27" s="13"/>
      <c r="X27" s="59" t="s">
        <v>64</v>
      </c>
      <c r="Y27" s="60"/>
      <c r="Z27" s="61"/>
      <c r="AA27" s="63" t="s">
        <v>65</v>
      </c>
      <c r="AB27" s="61" t="s">
        <v>66</v>
      </c>
      <c r="AC27" s="66" t="s">
        <v>1</v>
      </c>
      <c r="AD27" s="66" t="s">
        <v>2</v>
      </c>
      <c r="AE27" s="66" t="s">
        <v>3</v>
      </c>
      <c r="AF27" s="66" t="s">
        <v>4</v>
      </c>
      <c r="AG27" s="65" t="s">
        <v>5</v>
      </c>
      <c r="AH27" s="13"/>
      <c r="AI27" s="59" t="s">
        <v>64</v>
      </c>
      <c r="AJ27" s="60"/>
      <c r="AK27" s="61"/>
      <c r="AL27" s="63" t="s">
        <v>65</v>
      </c>
      <c r="AM27" s="61" t="s">
        <v>66</v>
      </c>
      <c r="AN27" s="66" t="s">
        <v>1</v>
      </c>
      <c r="AO27" s="66" t="s">
        <v>2</v>
      </c>
      <c r="AP27" s="66" t="s">
        <v>3</v>
      </c>
      <c r="AQ27" s="66" t="s">
        <v>4</v>
      </c>
      <c r="AR27" s="65" t="s">
        <v>5</v>
      </c>
      <c r="AS27" s="13"/>
      <c r="AT27" s="59" t="s">
        <v>64</v>
      </c>
      <c r="AU27" s="60"/>
      <c r="AV27" s="61"/>
      <c r="AW27" s="63" t="s">
        <v>65</v>
      </c>
      <c r="AX27" s="61" t="s">
        <v>66</v>
      </c>
      <c r="AY27" s="66" t="s">
        <v>1</v>
      </c>
      <c r="AZ27" s="66" t="s">
        <v>2</v>
      </c>
      <c r="BA27" s="66" t="s">
        <v>3</v>
      </c>
      <c r="BB27" s="66" t="s">
        <v>4</v>
      </c>
      <c r="BC27" s="65" t="s">
        <v>5</v>
      </c>
    </row>
    <row r="28" spans="1:55" x14ac:dyDescent="0.4">
      <c r="B28" s="62">
        <v>70</v>
      </c>
      <c r="C28" s="63"/>
      <c r="D28" s="61"/>
      <c r="E28" s="65"/>
      <c r="F28" s="65"/>
      <c r="G28" s="3">
        <f>MAX(INDEX(マスタ裏!$B$4:$DN$8,MATCH(G27,マスタ裏!$A$4:$A$8,0),MATCH(B26&amp;B28,マスタ裏!$B$3:$DN$3,0)),IF(H26="ピクセルリマスター",0,-1))</f>
        <v>42</v>
      </c>
      <c r="H28" s="3">
        <f>MAX(INDEX(マスタ裏!$B$4:$DN$8,MATCH(H27,マスタ裏!$A$4:$A$8,0),MATCH(B26&amp;B28,マスタ裏!$B$3:$DN$3,0)),IF(H26="ピクセルリマスター",0,-1))</f>
        <v>41</v>
      </c>
      <c r="I28" s="3">
        <f>MAX(INDEX(マスタ裏!$B$4:$DN$8,MATCH(I27,マスタ裏!$A$4:$A$8,0),MATCH(B26&amp;B28,マスタ裏!$B$3:$DN$3,0)),IF(H26="ピクセルリマスター",0,-1))</f>
        <v>26</v>
      </c>
      <c r="J28" s="3">
        <f>MAX(INDEX(マスタ裏!$B$4:$DN$8,MATCH(J27,マスタ裏!$A$4:$A$8,0),MATCH(B26&amp;B28,マスタ裏!$B$3:$DN$3,0)),IF(H26="ピクセルリマスター",0,-1))</f>
        <v>28</v>
      </c>
      <c r="K28" s="3">
        <f>MAX(INDEX(マスタ裏!$B$4:$DN$8,MATCH(K27,マスタ裏!$A$4:$A$8,0),MATCH(B26&amp;B28,マスタ裏!$B$3:$DN$3,0)),IF(H26="ピクセルリマスター",0,-1))</f>
        <v>28</v>
      </c>
      <c r="L28" s="13"/>
      <c r="M28" s="62">
        <v>70</v>
      </c>
      <c r="N28" s="63"/>
      <c r="O28" s="61"/>
      <c r="P28" s="65"/>
      <c r="Q28" s="65"/>
      <c r="R28" s="3">
        <f>MAX(INDEX(マスタ裏!$B$4:$DN$8,MATCH(R27,マスタ裏!$A$4:$A$8,0),MATCH(M26&amp;M28,マスタ裏!$B$3:$DN$3,0)),IF(S26="ピクセルリマスター",0,-1))</f>
        <v>90</v>
      </c>
      <c r="S28" s="3">
        <f>MAX(INDEX(マスタ裏!$B$4:$DN$8,MATCH(S27,マスタ裏!$A$4:$A$8,0),MATCH(M26&amp;M28,マスタ裏!$B$3:$DN$3,0)),IF(S26="ピクセルリマスター",0,-1))</f>
        <v>37</v>
      </c>
      <c r="T28" s="3">
        <f>MAX(INDEX(マスタ裏!$B$4:$DN$8,MATCH(T27,マスタ裏!$A$4:$A$8,0),MATCH(M26&amp;M28,マスタ裏!$B$3:$DN$3,0)),IF(S26="ピクセルリマスター",0,-1))</f>
        <v>76</v>
      </c>
      <c r="U28" s="3">
        <f>MAX(INDEX(マスタ裏!$B$4:$DN$8,MATCH(U27,マスタ裏!$A$4:$A$8,0),MATCH(M26&amp;M28,マスタ裏!$B$3:$DN$3,0)),IF(S26="ピクセルリマスター",0,-1))</f>
        <v>2</v>
      </c>
      <c r="V28" s="3">
        <f>MAX(INDEX(マスタ裏!$B$4:$DN$8,MATCH(V27,マスタ裏!$A$4:$A$8,0),MATCH(M26&amp;M28,マスタ裏!$B$3:$DN$3,0)),IF(S26="ピクセルリマスター",0,-1))</f>
        <v>3</v>
      </c>
      <c r="W28" s="13"/>
      <c r="X28" s="62">
        <v>70</v>
      </c>
      <c r="Y28" s="63"/>
      <c r="Z28" s="61"/>
      <c r="AA28" s="65"/>
      <c r="AB28" s="65"/>
      <c r="AC28" s="3">
        <f>MAX(INDEX(マスタ裏!$B$4:$DN$8,MATCH(AC27,マスタ裏!$A$4:$A$8,0),MATCH(X26&amp;X28,マスタ裏!$B$3:$DN$3,0)),IF(AD26="ピクセルリマスター",0,-1))</f>
        <v>33</v>
      </c>
      <c r="AD28" s="3">
        <f>MAX(INDEX(マスタ裏!$B$4:$DN$8,MATCH(AD27,マスタ裏!$A$4:$A$8,0),MATCH(X26&amp;X28,マスタ裏!$B$3:$DN$3,0)),IF(AD26="ピクセルリマスター",0,-1))</f>
        <v>30</v>
      </c>
      <c r="AE28" s="3">
        <f>MAX(INDEX(マスタ裏!$B$4:$DN$8,MATCH(AE27,マスタ裏!$A$4:$A$8,0),MATCH(X26&amp;X28,マスタ裏!$B$3:$DN$3,0)),IF(AD26="ピクセルリマスター",0,-1))</f>
        <v>40</v>
      </c>
      <c r="AF28" s="3">
        <f>MAX(INDEX(マスタ裏!$B$4:$DN$8,MATCH(AF27,マスタ裏!$A$4:$A$8,0),MATCH(X26&amp;X28,マスタ裏!$B$3:$DN$3,0)),IF(AD26="ピクセルリマスター",0,-1))</f>
        <v>75</v>
      </c>
      <c r="AG28" s="3">
        <f>MAX(INDEX(マスタ裏!$B$4:$DN$8,MATCH(AG27,マスタ裏!$A$4:$A$8,0),MATCH(X26&amp;X28,マスタ裏!$B$3:$DN$3,0)),IF(AD26="ピクセルリマスター",0,-1))</f>
        <v>23</v>
      </c>
      <c r="AH28" s="13"/>
      <c r="AI28" s="62">
        <v>70</v>
      </c>
      <c r="AJ28" s="63"/>
      <c r="AK28" s="61"/>
      <c r="AL28" s="65"/>
      <c r="AM28" s="65"/>
      <c r="AN28" s="3">
        <f>MAX(INDEX(マスタ裏!$B$4:$DN$8,MATCH(AN27,マスタ裏!$A$4:$A$8,0),MATCH(AI26&amp;AI28,マスタ裏!$B$3:$DN$3,0)),IF(AO26="ピクセルリマスター",0,-1))</f>
        <v>23</v>
      </c>
      <c r="AO28" s="3">
        <f>MAX(INDEX(マスタ裏!$B$4:$DN$8,MATCH(AO27,マスタ裏!$A$4:$A$8,0),MATCH(AI26&amp;AI28,マスタ裏!$B$3:$DN$3,0)),IF(AO26="ピクセルリマスター",0,-1))</f>
        <v>33</v>
      </c>
      <c r="AP28" s="3">
        <f>MAX(INDEX(マスタ裏!$B$4:$DN$8,MATCH(AP27,マスタ裏!$A$4:$A$8,0),MATCH(AI26&amp;AI28,マスタ裏!$B$3:$DN$3,0)),IF(AO26="ピクセルリマスター",0,-1))</f>
        <v>28</v>
      </c>
      <c r="AQ28" s="3">
        <f>MAX(INDEX(マスタ裏!$B$4:$DN$8,MATCH(AQ27,マスタ裏!$A$4:$A$8,0),MATCH(AI26&amp;AI28,マスタ裏!$B$3:$DN$3,0)),IF(AO26="ピクセルリマスター",0,-1))</f>
        <v>22</v>
      </c>
      <c r="AR28" s="3">
        <f>MAX(INDEX(マスタ裏!$B$4:$DN$8,MATCH(AR27,マスタ裏!$A$4:$A$8,0),MATCH(AI26&amp;AI28,マスタ裏!$B$3:$DN$3,0)),IF(AO26="ピクセルリマスター",0,-1))</f>
        <v>75</v>
      </c>
      <c r="AS28" s="13"/>
      <c r="AT28" s="62">
        <v>70</v>
      </c>
      <c r="AU28" s="63"/>
      <c r="AV28" s="61"/>
      <c r="AW28" s="65"/>
      <c r="AX28" s="65"/>
      <c r="AY28" s="3">
        <f>MAX(INDEX(マスタ裏!$B$4:$DN$8,MATCH(AY27,マスタ裏!$A$4:$A$8,0),MATCH(AT26&amp;AT28,マスタ裏!$B$3:$DN$3,0)),IF(AZ26="ピクセルリマスター",0,-1))</f>
        <v>77</v>
      </c>
      <c r="AZ28" s="3">
        <f>MAX(INDEX(マスタ裏!$B$4:$DN$8,MATCH(AZ27,マスタ裏!$A$4:$A$8,0),MATCH(AT26&amp;AT28,マスタ裏!$B$3:$DN$3,0)),IF(AZ26="ピクセルリマスター",0,-1))</f>
        <v>29</v>
      </c>
      <c r="BA28" s="3">
        <f>MAX(INDEX(マスタ裏!$B$4:$DN$8,MATCH(BA27,マスタ裏!$A$4:$A$8,0),MATCH(AT26&amp;AT28,マスタ裏!$B$3:$DN$3,0)),IF(AZ26="ピクセルリマスター",0,-1))</f>
        <v>75</v>
      </c>
      <c r="BB28" s="3">
        <f>MAX(INDEX(マスタ裏!$B$4:$DN$8,MATCH(BB27,マスタ裏!$A$4:$A$8,0),MATCH(AT26&amp;AT28,マスタ裏!$B$3:$DN$3,0)),IF(AZ26="ピクセルリマスター",0,-1))</f>
        <v>5</v>
      </c>
      <c r="BC28" s="3">
        <f>MAX(INDEX(マスタ裏!$B$4:$DN$8,MATCH(BC27,マスタ裏!$A$4:$A$8,0),MATCH(AT26&amp;AT28,マスタ裏!$B$3:$DN$3,0)),IF(AZ26="ピクセルリマスター",0,-1))</f>
        <v>5</v>
      </c>
    </row>
    <row r="29" spans="1:55" x14ac:dyDescent="0.4">
      <c r="B29" s="64" t="s">
        <v>6</v>
      </c>
      <c r="C29" s="63"/>
      <c r="D29" s="61"/>
      <c r="E29" s="14"/>
      <c r="F29" s="14"/>
      <c r="G29" s="3">
        <f>MAX(INDEX(マスタ裏!$B$4:$DN$8,MATCH(G27,マスタ裏!$A$4:$A$8,0),MATCH(B26&amp;$B29,マスタ裏!$B$3:$DN$3,0)),IF(H26="ピクセルリマスター",0,-1))</f>
        <v>-1</v>
      </c>
      <c r="H29" s="3">
        <f>MAX(INDEX(マスタ裏!$B$4:$DN$8,MATCH(H27,マスタ裏!$A$4:$A$8,0),MATCH(B26&amp;$B29,マスタ裏!$B$3:$DN$3,0)),IF(H26="ピクセルリマスター",0,-1))</f>
        <v>-1</v>
      </c>
      <c r="I29" s="3">
        <f>MAX(INDEX(マスタ裏!$B$4:$DN$8,MATCH(I27,マスタ裏!$A$4:$A$8,0),MATCH(B26&amp;$B29,マスタ裏!$B$3:$DN$3,0)),IF(H26="ピクセルリマスター",0,-1))</f>
        <v>-1</v>
      </c>
      <c r="J29" s="3">
        <f>MAX(INDEX(マスタ裏!$B$4:$DN$8,MATCH(J27,マスタ裏!$A$4:$A$8,0),MATCH(B26&amp;$B29,マスタ裏!$B$3:$DN$3,0)),IF(H26="ピクセルリマスター",0,-1))</f>
        <v>-1</v>
      </c>
      <c r="K29" s="3">
        <f>MAX(INDEX(マスタ裏!$B$4:$DN$8,MATCH(K27,マスタ裏!$A$4:$A$8,0),MATCH(B26&amp;$B29,マスタ裏!$B$3:$DN$3,0)),IF(H26="ピクセルリマスター",0,-1))</f>
        <v>-1</v>
      </c>
      <c r="L29" s="13"/>
      <c r="M29" s="64" t="s">
        <v>6</v>
      </c>
      <c r="N29" s="63"/>
      <c r="O29" s="61"/>
      <c r="P29" s="14"/>
      <c r="Q29" s="14"/>
      <c r="R29" s="3">
        <f>MAX(INDEX(マスタ裏!$B$4:$DN$8,MATCH(R27,マスタ裏!$A$4:$A$8,0),MATCH(M26&amp;$B29,マスタ裏!$B$3:$DN$3,0)),IF(S26="ピクセルリマスター",0,-1))</f>
        <v>-1</v>
      </c>
      <c r="S29" s="3">
        <f>MAX(INDEX(マスタ裏!$B$4:$DN$8,MATCH(S27,マスタ裏!$A$4:$A$8,0),MATCH(M26&amp;$B29,マスタ裏!$B$3:$DN$3,0)),IF(S26="ピクセルリマスター",0,-1))</f>
        <v>-1</v>
      </c>
      <c r="T29" s="3">
        <f>MAX(INDEX(マスタ裏!$B$4:$DN$8,MATCH(T27,マスタ裏!$A$4:$A$8,0),MATCH(M26&amp;$B29,マスタ裏!$B$3:$DN$3,0)),IF(S26="ピクセルリマスター",0,-1))</f>
        <v>0</v>
      </c>
      <c r="U29" s="3">
        <f>MAX(INDEX(マスタ裏!$B$4:$DN$8,MATCH(U27,マスタ裏!$A$4:$A$8,0),MATCH(M26&amp;$B29,マスタ裏!$B$3:$DN$3,0)),IF(S26="ピクセルリマスター",0,-1))</f>
        <v>-1</v>
      </c>
      <c r="V29" s="3">
        <f>MAX(INDEX(マスタ裏!$B$4:$DN$8,MATCH(V27,マスタ裏!$A$4:$A$8,0),MATCH(M26&amp;$B29,マスタ裏!$B$3:$DN$3,0)),IF(S26="ピクセルリマスター",0,-1))</f>
        <v>-1</v>
      </c>
      <c r="W29" s="13"/>
      <c r="X29" s="64" t="s">
        <v>6</v>
      </c>
      <c r="Y29" s="63"/>
      <c r="Z29" s="61"/>
      <c r="AA29" s="14"/>
      <c r="AB29" s="14"/>
      <c r="AC29" s="3">
        <f>MAX(INDEX(マスタ裏!$B$4:$DN$8,MATCH(AC27,マスタ裏!$A$4:$A$8,0),MATCH(X26&amp;$B29,マスタ裏!$B$3:$DN$3,0)),IF(AD26="ピクセルリマスター",0,-1))</f>
        <v>-1</v>
      </c>
      <c r="AD29" s="3">
        <f>MAX(INDEX(マスタ裏!$B$4:$DN$8,MATCH(AD27,マスタ裏!$A$4:$A$8,0),MATCH(X26&amp;$B29,マスタ裏!$B$3:$DN$3,0)),IF(AD26="ピクセルリマスター",0,-1))</f>
        <v>0</v>
      </c>
      <c r="AE29" s="3">
        <f>MAX(INDEX(マスタ裏!$B$4:$DN$8,MATCH(AE27,マスタ裏!$A$4:$A$8,0),MATCH(X26&amp;$B29,マスタ裏!$B$3:$DN$3,0)),IF(AD26="ピクセルリマスター",0,-1))</f>
        <v>-1</v>
      </c>
      <c r="AF29" s="3">
        <f>MAX(INDEX(マスタ裏!$B$4:$DN$8,MATCH(AF27,マスタ裏!$A$4:$A$8,0),MATCH(X26&amp;$B29,マスタ裏!$B$3:$DN$3,0)),IF(AD26="ピクセルリマスター",0,-1))</f>
        <v>0</v>
      </c>
      <c r="AG29" s="3">
        <f>MAX(INDEX(マスタ裏!$B$4:$DN$8,MATCH(AG27,マスタ裏!$A$4:$A$8,0),MATCH(X26&amp;$B29,マスタ裏!$B$3:$DN$3,0)),IF(AD26="ピクセルリマスター",0,-1))</f>
        <v>-1</v>
      </c>
      <c r="AH29" s="13"/>
      <c r="AI29" s="64" t="s">
        <v>6</v>
      </c>
      <c r="AJ29" s="63"/>
      <c r="AK29" s="61"/>
      <c r="AL29" s="14"/>
      <c r="AM29" s="14"/>
      <c r="AN29" s="3">
        <f>MAX(INDEX(マスタ裏!$B$4:$DN$8,MATCH(AN27,マスタ裏!$A$4:$A$8,0),MATCH(AI26&amp;$B29,マスタ裏!$B$3:$DN$3,0)),IF(AO26="ピクセルリマスター",0,-1))</f>
        <v>-1</v>
      </c>
      <c r="AO29" s="3">
        <f>MAX(INDEX(マスタ裏!$B$4:$DN$8,MATCH(AO27,マスタ裏!$A$4:$A$8,0),MATCH(AI26&amp;$B29,マスタ裏!$B$3:$DN$3,0)),IF(AO26="ピクセルリマスター",0,-1))</f>
        <v>0</v>
      </c>
      <c r="AP29" s="3">
        <f>MAX(INDEX(マスタ裏!$B$4:$DN$8,MATCH(AP27,マスタ裏!$A$4:$A$8,0),MATCH(AI26&amp;$B29,マスタ裏!$B$3:$DN$3,0)),IF(AO26="ピクセルリマスター",0,-1))</f>
        <v>-1</v>
      </c>
      <c r="AQ29" s="3">
        <f>MAX(INDEX(マスタ裏!$B$4:$DN$8,MATCH(AQ27,マスタ裏!$A$4:$A$8,0),MATCH(AI26&amp;$B29,マスタ裏!$B$3:$DN$3,0)),IF(AO26="ピクセルリマスター",0,-1))</f>
        <v>-1</v>
      </c>
      <c r="AR29" s="3">
        <f>MAX(INDEX(マスタ裏!$B$4:$DN$8,MATCH(AR27,マスタ裏!$A$4:$A$8,0),MATCH(AI26&amp;$B29,マスタ裏!$B$3:$DN$3,0)),IF(AO26="ピクセルリマスター",0,-1))</f>
        <v>0</v>
      </c>
      <c r="AS29" s="13"/>
      <c r="AT29" s="64" t="s">
        <v>6</v>
      </c>
      <c r="AU29" s="63"/>
      <c r="AV29" s="61"/>
      <c r="AW29" s="14"/>
      <c r="AX29" s="14"/>
      <c r="AY29" s="3">
        <f>MAX(INDEX(マスタ裏!$B$4:$DN$8,MATCH(AY27,マスタ裏!$A$4:$A$8,0),MATCH(AT26&amp;$B29,マスタ裏!$B$3:$DN$3,0)),IF(AZ26="ピクセルリマスター",0,-1))</f>
        <v>-1</v>
      </c>
      <c r="AZ29" s="3">
        <f>MAX(INDEX(マスタ裏!$B$4:$DN$8,MATCH(AZ27,マスタ裏!$A$4:$A$8,0),MATCH(AT26&amp;$B29,マスタ裏!$B$3:$DN$3,0)),IF(AZ26="ピクセルリマスター",0,-1))</f>
        <v>-1</v>
      </c>
      <c r="BA29" s="3">
        <f>MAX(INDEX(マスタ裏!$B$4:$DN$8,MATCH(BA27,マスタ裏!$A$4:$A$8,0),MATCH(AT26&amp;$B29,マスタ裏!$B$3:$DN$3,0)),IF(AZ26="ピクセルリマスター",0,-1))</f>
        <v>0</v>
      </c>
      <c r="BB29" s="3">
        <f>MAX(INDEX(マスタ裏!$B$4:$DN$8,MATCH(BB27,マスタ裏!$A$4:$A$8,0),MATCH(AT26&amp;$B29,マスタ裏!$B$3:$DN$3,0)),IF(AZ26="ピクセルリマスター",0,-1))</f>
        <v>0</v>
      </c>
      <c r="BC29" s="3">
        <f>MAX(INDEX(マスタ裏!$B$4:$DN$8,MATCH(BC27,マスタ裏!$A$4:$A$8,0),MATCH(AT26&amp;$B29,マスタ裏!$B$3:$DN$3,0)),IF(AZ26="ピクセルリマスター",0,-1))</f>
        <v>-1</v>
      </c>
    </row>
    <row r="30" spans="1:55" x14ac:dyDescent="0.4">
      <c r="B30" s="64" t="s">
        <v>7</v>
      </c>
      <c r="C30" s="63"/>
      <c r="D30" s="61"/>
      <c r="E30" s="14"/>
      <c r="F30" s="14"/>
      <c r="G30" s="3">
        <f>MAX(INDEX(マスタ裏!$B$4:$DN$8,MATCH(G27,マスタ裏!$A$4:$A$8,0),MATCH(B26&amp;$B30,マスタ裏!$B$3:$DN$3,0)),IF(H26="ピクセルリマスター",0,-1))</f>
        <v>-1</v>
      </c>
      <c r="H30" s="3">
        <f>MAX(INDEX(マスタ裏!$B$4:$DN$8,MATCH(H27,マスタ裏!$A$4:$A$8,0),MATCH(B26&amp;$B30,マスタ裏!$B$3:$DN$3,0)),IF(H26="ピクセルリマスター",0,-1))</f>
        <v>-1</v>
      </c>
      <c r="I30" s="3">
        <f>MAX(INDEX(マスタ裏!$B$4:$DN$8,MATCH(I27,マスタ裏!$A$4:$A$8,0),MATCH(B26&amp;$B30,マスタ裏!$B$3:$DN$3,0)),IF(H26="ピクセルリマスター",0,-1))</f>
        <v>-1</v>
      </c>
      <c r="J30" s="3">
        <f>MAX(INDEX(マスタ裏!$B$4:$DN$8,MATCH(J27,マスタ裏!$A$4:$A$8,0),MATCH(B26&amp;$B30,マスタ裏!$B$3:$DN$3,0)),IF(H26="ピクセルリマスター",0,-1))</f>
        <v>-1</v>
      </c>
      <c r="K30" s="3">
        <f>MAX(INDEX(マスタ裏!$B$4:$DN$8,MATCH(K27,マスタ裏!$A$4:$A$8,0),MATCH(B26&amp;$B30,マスタ裏!$B$3:$DN$3,0)),IF(H26="ピクセルリマスター",0,-1))</f>
        <v>-1</v>
      </c>
      <c r="L30" s="13"/>
      <c r="M30" s="64" t="s">
        <v>7</v>
      </c>
      <c r="N30" s="63"/>
      <c r="O30" s="61"/>
      <c r="P30" s="14"/>
      <c r="Q30" s="14"/>
      <c r="R30" s="3">
        <f>MAX(INDEX(マスタ裏!$B$4:$DN$8,MATCH(R27,マスタ裏!$A$4:$A$8,0),MATCH(M26&amp;$B30,マスタ裏!$B$3:$DN$3,0)),IF(S26="ピクセルリマスター",0,-1))</f>
        <v>1</v>
      </c>
      <c r="S30" s="3">
        <f>MAX(INDEX(マスタ裏!$B$4:$DN$8,MATCH(S27,マスタ裏!$A$4:$A$8,0),MATCH(M26&amp;$B30,マスタ裏!$B$3:$DN$3,0)),IF(S26="ピクセルリマスター",0,-1))</f>
        <v>1</v>
      </c>
      <c r="T30" s="3">
        <f>MAX(INDEX(マスタ裏!$B$4:$DN$8,MATCH(T27,マスタ裏!$A$4:$A$8,0),MATCH(M26&amp;$B30,マスタ裏!$B$3:$DN$3,0)),IF(S26="ピクセルリマスター",0,-1))</f>
        <v>1</v>
      </c>
      <c r="U30" s="3">
        <f>MAX(INDEX(マスタ裏!$B$4:$DN$8,MATCH(U27,マスタ裏!$A$4:$A$8,0),MATCH(M26&amp;$B30,マスタ裏!$B$3:$DN$3,0)),IF(S26="ピクセルリマスター",0,-1))</f>
        <v>0</v>
      </c>
      <c r="V30" s="3">
        <f>MAX(INDEX(マスタ裏!$B$4:$DN$8,MATCH(V27,マスタ裏!$A$4:$A$8,0),MATCH(M26&amp;$B30,マスタ裏!$B$3:$DN$3,0)),IF(S26="ピクセルリマスター",0,-1))</f>
        <v>0</v>
      </c>
      <c r="W30" s="13"/>
      <c r="X30" s="64" t="s">
        <v>7</v>
      </c>
      <c r="Y30" s="63"/>
      <c r="Z30" s="61"/>
      <c r="AA30" s="14"/>
      <c r="AB30" s="14"/>
      <c r="AC30" s="3">
        <f>MAX(INDEX(マスタ裏!$B$4:$DN$8,MATCH(AC27,マスタ裏!$A$4:$A$8,0),MATCH(X26&amp;$B30,マスタ裏!$B$3:$DN$3,0)),IF(AD26="ピクセルリマスター",0,-1))</f>
        <v>-1</v>
      </c>
      <c r="AD30" s="3">
        <f>MAX(INDEX(マスタ裏!$B$4:$DN$8,MATCH(AD27,マスタ裏!$A$4:$A$8,0),MATCH(X26&amp;$B30,マスタ裏!$B$3:$DN$3,0)),IF(AD26="ピクセルリマスター",0,-1))</f>
        <v>0</v>
      </c>
      <c r="AE30" s="3">
        <f>MAX(INDEX(マスタ裏!$B$4:$DN$8,MATCH(AE27,マスタ裏!$A$4:$A$8,0),MATCH(X26&amp;$B30,マスタ裏!$B$3:$DN$3,0)),IF(AD26="ピクセルリマスター",0,-1))</f>
        <v>0</v>
      </c>
      <c r="AF30" s="3">
        <f>MAX(INDEX(マスタ裏!$B$4:$DN$8,MATCH(AF27,マスタ裏!$A$4:$A$8,0),MATCH(X26&amp;$B30,マスタ裏!$B$3:$DN$3,0)),IF(AD26="ピクセルリマスター",0,-1))</f>
        <v>0</v>
      </c>
      <c r="AG30" s="3">
        <f>MAX(INDEX(マスタ裏!$B$4:$DN$8,MATCH(AG27,マスタ裏!$A$4:$A$8,0),MATCH(X26&amp;$B30,マスタ裏!$B$3:$DN$3,0)),IF(AD26="ピクセルリマスター",0,-1))</f>
        <v>-1</v>
      </c>
      <c r="AH30" s="13"/>
      <c r="AI30" s="64" t="s">
        <v>7</v>
      </c>
      <c r="AJ30" s="63"/>
      <c r="AK30" s="61"/>
      <c r="AL30" s="14"/>
      <c r="AM30" s="14"/>
      <c r="AN30" s="3">
        <f>MAX(INDEX(マスタ裏!$B$4:$DN$8,MATCH(AN27,マスタ裏!$A$4:$A$8,0),MATCH(AI26&amp;$B30,マスタ裏!$B$3:$DN$3,0)),IF(AO26="ピクセルリマスター",0,-1))</f>
        <v>-1</v>
      </c>
      <c r="AO30" s="3">
        <f>MAX(INDEX(マスタ裏!$B$4:$DN$8,MATCH(AO27,マスタ裏!$A$4:$A$8,0),MATCH(AI26&amp;$B30,マスタ裏!$B$3:$DN$3,0)),IF(AO26="ピクセルリマスター",0,-1))</f>
        <v>0</v>
      </c>
      <c r="AP30" s="3">
        <f>MAX(INDEX(マスタ裏!$B$4:$DN$8,MATCH(AP27,マスタ裏!$A$4:$A$8,0),MATCH(AI26&amp;$B30,マスタ裏!$B$3:$DN$3,0)),IF(AO26="ピクセルリマスター",0,-1))</f>
        <v>0</v>
      </c>
      <c r="AQ30" s="3">
        <f>MAX(INDEX(マスタ裏!$B$4:$DN$8,MATCH(AQ27,マスタ裏!$A$4:$A$8,0),MATCH(AI26&amp;$B30,マスタ裏!$B$3:$DN$3,0)),IF(AO26="ピクセルリマスター",0,-1))</f>
        <v>-1</v>
      </c>
      <c r="AR30" s="3">
        <f>MAX(INDEX(マスタ裏!$B$4:$DN$8,MATCH(AR27,マスタ裏!$A$4:$A$8,0),MATCH(AI26&amp;$B30,マスタ裏!$B$3:$DN$3,0)),IF(AO26="ピクセルリマスター",0,-1))</f>
        <v>0</v>
      </c>
      <c r="AS30" s="13"/>
      <c r="AT30" s="64" t="s">
        <v>7</v>
      </c>
      <c r="AU30" s="63"/>
      <c r="AV30" s="61"/>
      <c r="AW30" s="14"/>
      <c r="AX30" s="14"/>
      <c r="AY30" s="3">
        <f>MAX(INDEX(マスタ裏!$B$4:$DN$8,MATCH(AY27,マスタ裏!$A$4:$A$8,0),MATCH(AT26&amp;$B30,マスタ裏!$B$3:$DN$3,0)),IF(AZ26="ピクセルリマスター",0,-1))</f>
        <v>-1</v>
      </c>
      <c r="AZ30" s="3">
        <f>MAX(INDEX(マスタ裏!$B$4:$DN$8,MATCH(AZ27,マスタ裏!$A$4:$A$8,0),MATCH(AT26&amp;$B30,マスタ裏!$B$3:$DN$3,0)),IF(AZ26="ピクセルリマスター",0,-1))</f>
        <v>0</v>
      </c>
      <c r="BA30" s="3">
        <f>MAX(INDEX(マスタ裏!$B$4:$DN$8,MATCH(BA27,マスタ裏!$A$4:$A$8,0),MATCH(AT26&amp;$B30,マスタ裏!$B$3:$DN$3,0)),IF(AZ26="ピクセルリマスター",0,-1))</f>
        <v>0</v>
      </c>
      <c r="BB30" s="3">
        <f>MAX(INDEX(マスタ裏!$B$4:$DN$8,MATCH(BB27,マスタ裏!$A$4:$A$8,0),MATCH(AT26&amp;$B30,マスタ裏!$B$3:$DN$3,0)),IF(AZ26="ピクセルリマスター",0,-1))</f>
        <v>0</v>
      </c>
      <c r="BC30" s="3">
        <f>MAX(INDEX(マスタ裏!$B$4:$DN$8,MATCH(BC27,マスタ裏!$A$4:$A$8,0),MATCH(AT26&amp;$B30,マスタ裏!$B$3:$DN$3,0)),IF(AZ26="ピクセルリマスター",0,-1))</f>
        <v>-1</v>
      </c>
    </row>
    <row r="31" spans="1:55" x14ac:dyDescent="0.4">
      <c r="B31" s="64" t="s">
        <v>8</v>
      </c>
      <c r="C31" s="63"/>
      <c r="D31" s="61"/>
      <c r="E31" s="14"/>
      <c r="F31" s="14"/>
      <c r="G31" s="3">
        <f>MAX(INDEX(マスタ裏!$B$4:$DN$8,MATCH(G27,マスタ裏!$A$4:$A$8,0),MATCH(B26&amp;$B31,マスタ裏!$B$3:$DN$3,0)),IF(H26="ピクセルリマスター",0,-1))</f>
        <v>-1</v>
      </c>
      <c r="H31" s="3">
        <f>MAX(INDEX(マスタ裏!$B$4:$DN$8,MATCH(H27,マスタ裏!$A$4:$A$8,0),MATCH(B26&amp;$B31,マスタ裏!$B$3:$DN$3,0)),IF(H26="ピクセルリマスター",0,-1))</f>
        <v>0</v>
      </c>
      <c r="I31" s="3">
        <f>MAX(INDEX(マスタ裏!$B$4:$DN$8,MATCH(I27,マスタ裏!$A$4:$A$8,0),MATCH(B26&amp;$B31,マスタ裏!$B$3:$DN$3,0)),IF(H26="ピクセルリマスター",0,-1))</f>
        <v>-1</v>
      </c>
      <c r="J31" s="3">
        <f>MAX(INDEX(マスタ裏!$B$4:$DN$8,MATCH(J27,マスタ裏!$A$4:$A$8,0),MATCH(B26&amp;$B31,マスタ裏!$B$3:$DN$3,0)),IF(H26="ピクセルリマスター",0,-1))</f>
        <v>-1</v>
      </c>
      <c r="K31" s="3">
        <f>MAX(INDEX(マスタ裏!$B$4:$DN$8,MATCH(K27,マスタ裏!$A$4:$A$8,0),MATCH(B26&amp;$B31,マスタ裏!$B$3:$DN$3,0)),IF(H26="ピクセルリマスター",0,-1))</f>
        <v>-1</v>
      </c>
      <c r="L31" s="13"/>
      <c r="M31" s="64" t="s">
        <v>8</v>
      </c>
      <c r="N31" s="63"/>
      <c r="O31" s="61"/>
      <c r="P31" s="14"/>
      <c r="Q31" s="14"/>
      <c r="R31" s="3">
        <f>MAX(INDEX(マスタ裏!$B$4:$DN$8,MATCH(R27,マスタ裏!$A$4:$A$8,0),MATCH(M26&amp;$B31,マスタ裏!$B$3:$DN$3,0)),IF(S26="ピクセルリマスター",0,-1))</f>
        <v>1</v>
      </c>
      <c r="S31" s="3">
        <f>MAX(INDEX(マスタ裏!$B$4:$DN$8,MATCH(S27,マスタ裏!$A$4:$A$8,0),MATCH(M26&amp;$B31,マスタ裏!$B$3:$DN$3,0)),IF(S26="ピクセルリマスター",0,-1))</f>
        <v>1</v>
      </c>
      <c r="T31" s="3">
        <f>MAX(INDEX(マスタ裏!$B$4:$DN$8,MATCH(T27,マスタ裏!$A$4:$A$8,0),MATCH(M26&amp;$B31,マスタ裏!$B$3:$DN$3,0)),IF(S26="ピクセルリマスター",0,-1))</f>
        <v>1</v>
      </c>
      <c r="U31" s="3">
        <f>MAX(INDEX(マスタ裏!$B$4:$DN$8,MATCH(U27,マスタ裏!$A$4:$A$8,0),MATCH(M26&amp;$B31,マスタ裏!$B$3:$DN$3,0)),IF(S26="ピクセルリマスター",0,-1))</f>
        <v>0</v>
      </c>
      <c r="V31" s="3">
        <f>MAX(INDEX(マスタ裏!$B$4:$DN$8,MATCH(V27,マスタ裏!$A$4:$A$8,0),MATCH(M26&amp;$B31,マスタ裏!$B$3:$DN$3,0)),IF(S26="ピクセルリマスター",0,-1))</f>
        <v>0</v>
      </c>
      <c r="W31" s="13"/>
      <c r="X31" s="64" t="s">
        <v>8</v>
      </c>
      <c r="Y31" s="63"/>
      <c r="Z31" s="61"/>
      <c r="AA31" s="14"/>
      <c r="AB31" s="14"/>
      <c r="AC31" s="3">
        <f>MAX(INDEX(マスタ裏!$B$4:$DN$8,MATCH(AC27,マスタ裏!$A$4:$A$8,0),MATCH(X26&amp;$B31,マスタ裏!$B$3:$DN$3,0)),IF(AD26="ピクセルリマスター",0,-1))</f>
        <v>0</v>
      </c>
      <c r="AD31" s="3">
        <f>MAX(INDEX(マスタ裏!$B$4:$DN$8,MATCH(AD27,マスタ裏!$A$4:$A$8,0),MATCH(X26&amp;$B31,マスタ裏!$B$3:$DN$3,0)),IF(AD26="ピクセルリマスター",0,-1))</f>
        <v>0</v>
      </c>
      <c r="AE31" s="3">
        <f>MAX(INDEX(マスタ裏!$B$4:$DN$8,MATCH(AE27,マスタ裏!$A$4:$A$8,0),MATCH(X26&amp;$B31,マスタ裏!$B$3:$DN$3,0)),IF(AD26="ピクセルリマスター",0,-1))</f>
        <v>1</v>
      </c>
      <c r="AF31" s="3">
        <f>MAX(INDEX(マスタ裏!$B$4:$DN$8,MATCH(AF27,マスタ裏!$A$4:$A$8,0),MATCH(X26&amp;$B31,マスタ裏!$B$3:$DN$3,0)),IF(AD26="ピクセルリマスター",0,-1))</f>
        <v>1</v>
      </c>
      <c r="AG31" s="3">
        <f>MAX(INDEX(マスタ裏!$B$4:$DN$8,MATCH(AG27,マスタ裏!$A$4:$A$8,0),MATCH(X26&amp;$B31,マスタ裏!$B$3:$DN$3,0)),IF(AD26="ピクセルリマスター",0,-1))</f>
        <v>0</v>
      </c>
      <c r="AH31" s="13"/>
      <c r="AI31" s="64" t="s">
        <v>8</v>
      </c>
      <c r="AJ31" s="63"/>
      <c r="AK31" s="61"/>
      <c r="AL31" s="14"/>
      <c r="AM31" s="14"/>
      <c r="AN31" s="3">
        <f>MAX(INDEX(マスタ裏!$B$4:$DN$8,MATCH(AN27,マスタ裏!$A$4:$A$8,0),MATCH(AI26&amp;$B31,マスタ裏!$B$3:$DN$3,0)),IF(AO26="ピクセルリマスター",0,-1))</f>
        <v>1</v>
      </c>
      <c r="AO31" s="3">
        <f>MAX(INDEX(マスタ裏!$B$4:$DN$8,MATCH(AO27,マスタ裏!$A$4:$A$8,0),MATCH(AI26&amp;$B31,マスタ裏!$B$3:$DN$3,0)),IF(AO26="ピクセルリマスター",0,-1))</f>
        <v>1</v>
      </c>
      <c r="AP31" s="3">
        <f>MAX(INDEX(マスタ裏!$B$4:$DN$8,MATCH(AP27,マスタ裏!$A$4:$A$8,0),MATCH(AI26&amp;$B31,マスタ裏!$B$3:$DN$3,0)),IF(AO26="ピクセルリマスター",0,-1))</f>
        <v>0</v>
      </c>
      <c r="AQ31" s="3">
        <f>MAX(INDEX(マスタ裏!$B$4:$DN$8,MATCH(AQ27,マスタ裏!$A$4:$A$8,0),MATCH(AI26&amp;$B31,マスタ裏!$B$3:$DN$3,0)),IF(AO26="ピクセルリマスター",0,-1))</f>
        <v>0</v>
      </c>
      <c r="AR31" s="3">
        <f>MAX(INDEX(マスタ裏!$B$4:$DN$8,MATCH(AR27,マスタ裏!$A$4:$A$8,0),MATCH(AI26&amp;$B31,マスタ裏!$B$3:$DN$3,0)),IF(AO26="ピクセルリマスター",0,-1))</f>
        <v>1</v>
      </c>
      <c r="AS31" s="13"/>
      <c r="AT31" s="64" t="s">
        <v>8</v>
      </c>
      <c r="AU31" s="63"/>
      <c r="AV31" s="61"/>
      <c r="AW31" s="14"/>
      <c r="AX31" s="14"/>
      <c r="AY31" s="3">
        <f>MAX(INDEX(マスタ裏!$B$4:$DN$8,MATCH(AY27,マスタ裏!$A$4:$A$8,0),MATCH(AT26&amp;$B31,マスタ裏!$B$3:$DN$3,0)),IF(AZ26="ピクセルリマスター",0,-1))</f>
        <v>0</v>
      </c>
      <c r="AZ31" s="3">
        <f>MAX(INDEX(マスタ裏!$B$4:$DN$8,MATCH(AZ27,マスタ裏!$A$4:$A$8,0),MATCH(AT26&amp;$B31,マスタ裏!$B$3:$DN$3,0)),IF(AZ26="ピクセルリマスター",0,-1))</f>
        <v>-1</v>
      </c>
      <c r="BA31" s="3">
        <f>MAX(INDEX(マスタ裏!$B$4:$DN$8,MATCH(BA27,マスタ裏!$A$4:$A$8,0),MATCH(AT26&amp;$B31,マスタ裏!$B$3:$DN$3,0)),IF(AZ26="ピクセルリマスター",0,-1))</f>
        <v>0</v>
      </c>
      <c r="BB31" s="3">
        <f>MAX(INDEX(マスタ裏!$B$4:$DN$8,MATCH(BB27,マスタ裏!$A$4:$A$8,0),MATCH(AT26&amp;$B31,マスタ裏!$B$3:$DN$3,0)),IF(AZ26="ピクセルリマスター",0,-1))</f>
        <v>-1</v>
      </c>
      <c r="BC31" s="3">
        <f>MAX(INDEX(マスタ裏!$B$4:$DN$8,MATCH(BC27,マスタ裏!$A$4:$A$8,0),MATCH(AT26&amp;$B31,マスタ裏!$B$3:$DN$3,0)),IF(AZ26="ピクセルリマスター",0,-1))</f>
        <v>0</v>
      </c>
    </row>
    <row r="32" spans="1:55" x14ac:dyDescent="0.4">
      <c r="B32" s="64" t="s">
        <v>9</v>
      </c>
      <c r="C32" s="63"/>
      <c r="D32" s="61"/>
      <c r="E32" s="14"/>
      <c r="F32" s="14"/>
      <c r="G32" s="3">
        <f>MAX(INDEX(マスタ裏!$B$4:$DN$8,MATCH(G27,マスタ裏!$A$4:$A$8,0),MATCH(B26&amp;$B32,マスタ裏!$B$3:$DN$3,0)),IF(H26="ピクセルリマスター",0,-1))</f>
        <v>-1</v>
      </c>
      <c r="H32" s="3">
        <f>MAX(INDEX(マスタ裏!$B$4:$DN$8,MATCH(H27,マスタ裏!$A$4:$A$8,0),MATCH(B26&amp;$B32,マスタ裏!$B$3:$DN$3,0)),IF(H26="ピクセルリマスター",0,-1))</f>
        <v>0</v>
      </c>
      <c r="I32" s="3">
        <f>MAX(INDEX(マスタ裏!$B$4:$DN$8,MATCH(I27,マスタ裏!$A$4:$A$8,0),MATCH(B26&amp;$B32,マスタ裏!$B$3:$DN$3,0)),IF(H26="ピクセルリマスター",0,-1))</f>
        <v>-1</v>
      </c>
      <c r="J32" s="3">
        <f>MAX(INDEX(マスタ裏!$B$4:$DN$8,MATCH(J27,マスタ裏!$A$4:$A$8,0),MATCH(B26&amp;$B32,マスタ裏!$B$3:$DN$3,0)),IF(H26="ピクセルリマスター",0,-1))</f>
        <v>-1</v>
      </c>
      <c r="K32" s="3">
        <f>MAX(INDEX(マスタ裏!$B$4:$DN$8,MATCH(K27,マスタ裏!$A$4:$A$8,0),MATCH(B26&amp;$B32,マスタ裏!$B$3:$DN$3,0)),IF(H26="ピクセルリマスター",0,-1))</f>
        <v>-1</v>
      </c>
      <c r="L32" s="13"/>
      <c r="M32" s="64" t="s">
        <v>9</v>
      </c>
      <c r="N32" s="63"/>
      <c r="O32" s="61"/>
      <c r="P32" s="14"/>
      <c r="Q32" s="14"/>
      <c r="R32" s="3">
        <f>MAX(INDEX(マスタ裏!$B$4:$DN$8,MATCH(R27,マスタ裏!$A$4:$A$8,0),MATCH(M26&amp;$B32,マスタ裏!$B$3:$DN$3,0)),IF(S26="ピクセルリマスター",0,-1))</f>
        <v>1</v>
      </c>
      <c r="S32" s="3">
        <f>MAX(INDEX(マスタ裏!$B$4:$DN$8,MATCH(S27,マスタ裏!$A$4:$A$8,0),MATCH(M26&amp;$B32,マスタ裏!$B$3:$DN$3,0)),IF(S26="ピクセルリマスター",0,-1))</f>
        <v>0</v>
      </c>
      <c r="T32" s="3">
        <f>MAX(INDEX(マスタ裏!$B$4:$DN$8,MATCH(T27,マスタ裏!$A$4:$A$8,0),MATCH(M26&amp;$B32,マスタ裏!$B$3:$DN$3,0)),IF(S26="ピクセルリマスター",0,-1))</f>
        <v>1</v>
      </c>
      <c r="U32" s="3">
        <f>MAX(INDEX(マスタ裏!$B$4:$DN$8,MATCH(U27,マスタ裏!$A$4:$A$8,0),MATCH(M26&amp;$B32,マスタ裏!$B$3:$DN$3,0)),IF(S26="ピクセルリマスター",0,-1))</f>
        <v>0</v>
      </c>
      <c r="V32" s="3">
        <f>MAX(INDEX(マスタ裏!$B$4:$DN$8,MATCH(V27,マスタ裏!$A$4:$A$8,0),MATCH(M26&amp;$B32,マスタ裏!$B$3:$DN$3,0)),IF(S26="ピクセルリマスター",0,-1))</f>
        <v>1</v>
      </c>
      <c r="W32" s="13"/>
      <c r="X32" s="64" t="s">
        <v>9</v>
      </c>
      <c r="Y32" s="63"/>
      <c r="Z32" s="61"/>
      <c r="AA32" s="14"/>
      <c r="AB32" s="14"/>
      <c r="AC32" s="3">
        <f>MAX(INDEX(マスタ裏!$B$4:$DN$8,MATCH(AC27,マスタ裏!$A$4:$A$8,0),MATCH(X26&amp;$B32,マスタ裏!$B$3:$DN$3,0)),IF(AD26="ピクセルリマスター",0,-1))</f>
        <v>1</v>
      </c>
      <c r="AD32" s="3">
        <f>MAX(INDEX(マスタ裏!$B$4:$DN$8,MATCH(AD27,マスタ裏!$A$4:$A$8,0),MATCH(X26&amp;$B32,マスタ裏!$B$3:$DN$3,0)),IF(AD26="ピクセルリマスター",0,-1))</f>
        <v>1</v>
      </c>
      <c r="AE32" s="3">
        <f>MAX(INDEX(マスタ裏!$B$4:$DN$8,MATCH(AE27,マスタ裏!$A$4:$A$8,0),MATCH(X26&amp;$B32,マスタ裏!$B$3:$DN$3,0)),IF(AD26="ピクセルリマスター",0,-1))</f>
        <v>0</v>
      </c>
      <c r="AF32" s="3">
        <f>MAX(INDEX(マスタ裏!$B$4:$DN$8,MATCH(AF27,マスタ裏!$A$4:$A$8,0),MATCH(X26&amp;$B32,マスタ裏!$B$3:$DN$3,0)),IF(AD26="ピクセルリマスター",0,-1))</f>
        <v>1</v>
      </c>
      <c r="AG32" s="3">
        <f>MAX(INDEX(マスタ裏!$B$4:$DN$8,MATCH(AG27,マスタ裏!$A$4:$A$8,0),MATCH(X26&amp;$B32,マスタ裏!$B$3:$DN$3,0)),IF(AD26="ピクセルリマスター",0,-1))</f>
        <v>0</v>
      </c>
      <c r="AH32" s="13"/>
      <c r="AI32" s="64" t="s">
        <v>9</v>
      </c>
      <c r="AJ32" s="63"/>
      <c r="AK32" s="61"/>
      <c r="AL32" s="14"/>
      <c r="AM32" s="14"/>
      <c r="AN32" s="3">
        <f>MAX(INDEX(マスタ裏!$B$4:$DN$8,MATCH(AN27,マスタ裏!$A$4:$A$8,0),MATCH(AI26&amp;$B32,マスタ裏!$B$3:$DN$3,0)),IF(AO26="ピクセルリマスター",0,-1))</f>
        <v>0</v>
      </c>
      <c r="AO32" s="3">
        <f>MAX(INDEX(マスタ裏!$B$4:$DN$8,MATCH(AO27,マスタ裏!$A$4:$A$8,0),MATCH(AI26&amp;$B32,マスタ裏!$B$3:$DN$3,0)),IF(AO26="ピクセルリマスター",0,-1))</f>
        <v>1</v>
      </c>
      <c r="AP32" s="3">
        <f>MAX(INDEX(マスタ裏!$B$4:$DN$8,MATCH(AP27,マスタ裏!$A$4:$A$8,0),MATCH(AI26&amp;$B32,マスタ裏!$B$3:$DN$3,0)),IF(AO26="ピクセルリマスター",0,-1))</f>
        <v>1</v>
      </c>
      <c r="AQ32" s="3">
        <f>MAX(INDEX(マスタ裏!$B$4:$DN$8,MATCH(AQ27,マスタ裏!$A$4:$A$8,0),MATCH(AI26&amp;$B32,マスタ裏!$B$3:$DN$3,0)),IF(AO26="ピクセルリマスター",0,-1))</f>
        <v>0</v>
      </c>
      <c r="AR32" s="3">
        <f>MAX(INDEX(マスタ裏!$B$4:$DN$8,MATCH(AR27,マスタ裏!$A$4:$A$8,0),MATCH(AI26&amp;$B32,マスタ裏!$B$3:$DN$3,0)),IF(AO26="ピクセルリマスター",0,-1))</f>
        <v>1</v>
      </c>
      <c r="AS32" s="13"/>
      <c r="AT32" s="64" t="s">
        <v>9</v>
      </c>
      <c r="AU32" s="63"/>
      <c r="AV32" s="61"/>
      <c r="AW32" s="14">
        <f>29-AW35</f>
        <v>1</v>
      </c>
      <c r="AX32" s="14"/>
      <c r="AY32" s="3">
        <f>MAX(INDEX(マスタ裏!$B$4:$DN$8,MATCH(AY27,マスタ裏!$A$4:$A$8,0),MATCH(AT26&amp;$B32,マスタ裏!$B$3:$DN$3,0)),IF(AZ26="ピクセルリマスター",0,-1))</f>
        <v>1</v>
      </c>
      <c r="AZ32" s="3">
        <f>MAX(INDEX(マスタ裏!$B$4:$DN$8,MATCH(AZ27,マスタ裏!$A$4:$A$8,0),MATCH(AT26&amp;$B32,マスタ裏!$B$3:$DN$3,0)),IF(AZ26="ピクセルリマスター",0,-1))</f>
        <v>1</v>
      </c>
      <c r="BA32" s="3">
        <f>MAX(INDEX(マスタ裏!$B$4:$DN$8,MATCH(BA27,マスタ裏!$A$4:$A$8,0),MATCH(AT26&amp;$B32,マスタ裏!$B$3:$DN$3,0)),IF(AZ26="ピクセルリマスター",0,-1))</f>
        <v>1</v>
      </c>
      <c r="BB32" s="3">
        <f>MAX(INDEX(マスタ裏!$B$4:$DN$8,MATCH(BB27,マスタ裏!$A$4:$A$8,0),MATCH(AT26&amp;$B32,マスタ裏!$B$3:$DN$3,0)),IF(AZ26="ピクセルリマスター",0,-1))</f>
        <v>1</v>
      </c>
      <c r="BC32" s="3">
        <f>MAX(INDEX(マスタ裏!$B$4:$DN$8,MATCH(BC27,マスタ裏!$A$4:$A$8,0),MATCH(AT26&amp;$B32,マスタ裏!$B$3:$DN$3,0)),IF(AZ26="ピクセルリマスター",0,-1))</f>
        <v>0</v>
      </c>
    </row>
    <row r="33" spans="2:55" x14ac:dyDescent="0.4">
      <c r="B33" s="64" t="s">
        <v>10</v>
      </c>
      <c r="C33" s="63"/>
      <c r="D33" s="61"/>
      <c r="E33" s="14"/>
      <c r="F33" s="14"/>
      <c r="G33" s="3">
        <f>MAX(INDEX(マスタ裏!$B$4:$DN$8,MATCH(G27,マスタ裏!$A$4:$A$8,0),MATCH(B26&amp;$B33,マスタ裏!$B$3:$DN$3,0)),IF(H26="ピクセルリマスター",0,-1))</f>
        <v>1</v>
      </c>
      <c r="H33" s="3">
        <f>MAX(INDEX(マスタ裏!$B$4:$DN$8,MATCH(H27,マスタ裏!$A$4:$A$8,0),MATCH(B26&amp;$B33,マスタ裏!$B$3:$DN$3,0)),IF(H26="ピクセルリマスター",0,-1))</f>
        <v>1</v>
      </c>
      <c r="I33" s="3">
        <f>MAX(INDEX(マスタ裏!$B$4:$DN$8,MATCH(I27,マスタ裏!$A$4:$A$8,0),MATCH(B26&amp;$B33,マスタ裏!$B$3:$DN$3,0)),IF(H26="ピクセルリマスター",0,-1))</f>
        <v>0</v>
      </c>
      <c r="J33" s="3">
        <f>MAX(INDEX(マスタ裏!$B$4:$DN$8,MATCH(J27,マスタ裏!$A$4:$A$8,0),MATCH(B26&amp;$B33,マスタ裏!$B$3:$DN$3,0)),IF(H26="ピクセルリマスター",0,-1))</f>
        <v>1</v>
      </c>
      <c r="K33" s="3">
        <f>MAX(INDEX(マスタ裏!$B$4:$DN$8,MATCH(K27,マスタ裏!$A$4:$A$8,0),MATCH(B26&amp;$B33,マスタ裏!$B$3:$DN$3,0)),IF(H26="ピクセルリマスター",0,-1))</f>
        <v>1</v>
      </c>
      <c r="L33" s="13"/>
      <c r="M33" s="64" t="s">
        <v>10</v>
      </c>
      <c r="N33" s="63"/>
      <c r="O33" s="61"/>
      <c r="P33" s="14">
        <v>29</v>
      </c>
      <c r="Q33" s="14"/>
      <c r="R33" s="3">
        <f>MAX(INDEX(マスタ裏!$B$4:$DN$8,MATCH(R27,マスタ裏!$A$4:$A$8,0),MATCH(M26&amp;$B33,マスタ裏!$B$3:$DN$3,0)),IF(S26="ピクセルリマスター",0,-1))</f>
        <v>1</v>
      </c>
      <c r="S33" s="3">
        <f>MAX(INDEX(マスタ裏!$B$4:$DN$8,MATCH(S27,マスタ裏!$A$4:$A$8,0),MATCH(M26&amp;$B33,マスタ裏!$B$3:$DN$3,0)),IF(S26="ピクセルリマスター",0,-1))</f>
        <v>1</v>
      </c>
      <c r="T33" s="3">
        <f>MAX(INDEX(マスタ裏!$B$4:$DN$8,MATCH(T27,マスタ裏!$A$4:$A$8,0),MATCH(M26&amp;$B33,マスタ裏!$B$3:$DN$3,0)),IF(S26="ピクセルリマスター",0,-1))</f>
        <v>1</v>
      </c>
      <c r="U33" s="3">
        <f>MAX(INDEX(マスタ裏!$B$4:$DN$8,MATCH(U27,マスタ裏!$A$4:$A$8,0),MATCH(M26&amp;$B33,マスタ裏!$B$3:$DN$3,0)),IF(S26="ピクセルリマスター",0,-1))</f>
        <v>1</v>
      </c>
      <c r="V33" s="3">
        <f>MAX(INDEX(マスタ裏!$B$4:$DN$8,MATCH(V27,マスタ裏!$A$4:$A$8,0),MATCH(M26&amp;$B33,マスタ裏!$B$3:$DN$3,0)),IF(S26="ピクセルリマスター",0,-1))</f>
        <v>0</v>
      </c>
      <c r="W33" s="13"/>
      <c r="X33" s="64" t="s">
        <v>10</v>
      </c>
      <c r="Y33" s="63"/>
      <c r="Z33" s="61"/>
      <c r="AA33" s="14"/>
      <c r="AB33" s="14"/>
      <c r="AC33" s="3">
        <f>MAX(INDEX(マスタ裏!$B$4:$DN$8,MATCH(AC27,マスタ裏!$A$4:$A$8,0),MATCH(X26&amp;$B33,マスタ裏!$B$3:$DN$3,0)),IF(AD26="ピクセルリマスター",0,-1))</f>
        <v>0</v>
      </c>
      <c r="AD33" s="3">
        <f>MAX(INDEX(マスタ裏!$B$4:$DN$8,MATCH(AD27,マスタ裏!$A$4:$A$8,0),MATCH(X26&amp;$B33,マスタ裏!$B$3:$DN$3,0)),IF(AD26="ピクセルリマスター",0,-1))</f>
        <v>1</v>
      </c>
      <c r="AE33" s="3">
        <f>MAX(INDEX(マスタ裏!$B$4:$DN$8,MATCH(AE27,マスタ裏!$A$4:$A$8,0),MATCH(X26&amp;$B33,マスタ裏!$B$3:$DN$3,0)),IF(AD26="ピクセルリマスター",0,-1))</f>
        <v>0</v>
      </c>
      <c r="AF33" s="3">
        <f>MAX(INDEX(マスタ裏!$B$4:$DN$8,MATCH(AF27,マスタ裏!$A$4:$A$8,0),MATCH(X26&amp;$B33,マスタ裏!$B$3:$DN$3,0)),IF(AD26="ピクセルリマスター",0,-1))</f>
        <v>1</v>
      </c>
      <c r="AG33" s="3">
        <f>MAX(INDEX(マスタ裏!$B$4:$DN$8,MATCH(AG27,マスタ裏!$A$4:$A$8,0),MATCH(X26&amp;$B33,マスタ裏!$B$3:$DN$3,0)),IF(AD26="ピクセルリマスター",0,-1))</f>
        <v>1</v>
      </c>
      <c r="AH33" s="13"/>
      <c r="AI33" s="64" t="s">
        <v>10</v>
      </c>
      <c r="AJ33" s="63"/>
      <c r="AK33" s="61"/>
      <c r="AL33" s="14"/>
      <c r="AM33" s="14"/>
      <c r="AN33" s="3">
        <f>MAX(INDEX(マスタ裏!$B$4:$DN$8,MATCH(AN27,マスタ裏!$A$4:$A$8,0),MATCH(AI26&amp;$B33,マスタ裏!$B$3:$DN$3,0)),IF(AO26="ピクセルリマスター",0,-1))</f>
        <v>0</v>
      </c>
      <c r="AO33" s="3">
        <f>MAX(INDEX(マスタ裏!$B$4:$DN$8,MATCH(AO27,マスタ裏!$A$4:$A$8,0),MATCH(AI26&amp;$B33,マスタ裏!$B$3:$DN$3,0)),IF(AO26="ピクセルリマスター",0,-1))</f>
        <v>1</v>
      </c>
      <c r="AP33" s="3">
        <f>MAX(INDEX(マスタ裏!$B$4:$DN$8,MATCH(AP27,マスタ裏!$A$4:$A$8,0),MATCH(AI26&amp;$B33,マスタ裏!$B$3:$DN$3,0)),IF(AO26="ピクセルリマスター",0,-1))</f>
        <v>1</v>
      </c>
      <c r="AQ33" s="3">
        <f>MAX(INDEX(マスタ裏!$B$4:$DN$8,MATCH(AQ27,マスタ裏!$A$4:$A$8,0),MATCH(AI26&amp;$B33,マスタ裏!$B$3:$DN$3,0)),IF(AO26="ピクセルリマスター",0,-1))</f>
        <v>1</v>
      </c>
      <c r="AR33" s="3">
        <f>MAX(INDEX(マスタ裏!$B$4:$DN$8,MATCH(AR27,マスタ裏!$A$4:$A$8,0),MATCH(AI26&amp;$B33,マスタ裏!$B$3:$DN$3,0)),IF(AO26="ピクセルリマスター",0,-1))</f>
        <v>1</v>
      </c>
      <c r="AS33" s="13"/>
      <c r="AT33" s="64" t="s">
        <v>10</v>
      </c>
      <c r="AU33" s="63"/>
      <c r="AV33" s="61"/>
      <c r="AW33" s="14"/>
      <c r="AX33" s="14"/>
      <c r="AY33" s="3">
        <f>MAX(INDEX(マスタ裏!$B$4:$DN$8,MATCH(AY27,マスタ裏!$A$4:$A$8,0),MATCH(AT26&amp;$B33,マスタ裏!$B$3:$DN$3,0)),IF(AZ26="ピクセルリマスター",0,-1))</f>
        <v>2</v>
      </c>
      <c r="AZ33" s="3">
        <f>MAX(INDEX(マスタ裏!$B$4:$DN$8,MATCH(AZ27,マスタ裏!$A$4:$A$8,0),MATCH(AT26&amp;$B33,マスタ裏!$B$3:$DN$3,0)),IF(AZ26="ピクセルリマスター",0,-1))</f>
        <v>0</v>
      </c>
      <c r="BA33" s="3">
        <f>MAX(INDEX(マスタ裏!$B$4:$DN$8,MATCH(BA27,マスタ裏!$A$4:$A$8,0),MATCH(AT26&amp;$B33,マスタ裏!$B$3:$DN$3,0)),IF(AZ26="ピクセルリマスター",0,-1))</f>
        <v>2</v>
      </c>
      <c r="BB33" s="3">
        <f>MAX(INDEX(マスタ裏!$B$4:$DN$8,MATCH(BB27,マスタ裏!$A$4:$A$8,0),MATCH(AT26&amp;$B33,マスタ裏!$B$3:$DN$3,0)),IF(AZ26="ピクセルリマスター",0,-1))</f>
        <v>0</v>
      </c>
      <c r="BC33" s="3">
        <f>MAX(INDEX(マスタ裏!$B$4:$DN$8,MATCH(BC27,マスタ裏!$A$4:$A$8,0),MATCH(AT26&amp;$B33,マスタ裏!$B$3:$DN$3,0)),IF(AZ26="ピクセルリマスター",0,-1))</f>
        <v>0</v>
      </c>
    </row>
    <row r="34" spans="2:55" x14ac:dyDescent="0.4">
      <c r="B34" s="64" t="s">
        <v>11</v>
      </c>
      <c r="C34" s="63"/>
      <c r="D34" s="61"/>
      <c r="E34" s="14"/>
      <c r="F34" s="14"/>
      <c r="G34" s="3">
        <f>MAX(INDEX(マスタ裏!$B$4:$DN$8,MATCH(G27,マスタ裏!$A$4:$A$8,0),MATCH(B26&amp;$B34,マスタ裏!$B$3:$DN$3,0)),IF(H26="ピクセルリマスター",0,-1))</f>
        <v>0</v>
      </c>
      <c r="H34" s="3">
        <f>MAX(INDEX(マスタ裏!$B$4:$DN$8,MATCH(H27,マスタ裏!$A$4:$A$8,0),MATCH(B26&amp;$B34,マスタ裏!$B$3:$DN$3,0)),IF(H26="ピクセルリマスター",0,-1))</f>
        <v>2</v>
      </c>
      <c r="I34" s="3">
        <f>MAX(INDEX(マスタ裏!$B$4:$DN$8,MATCH(I27,マスタ裏!$A$4:$A$8,0),MATCH(B26&amp;$B34,マスタ裏!$B$3:$DN$3,0)),IF(H26="ピクセルリマスター",0,-1))</f>
        <v>2</v>
      </c>
      <c r="J34" s="3">
        <f>MAX(INDEX(マスタ裏!$B$4:$DN$8,MATCH(J27,マスタ裏!$A$4:$A$8,0),MATCH(B26&amp;$B34,マスタ裏!$B$3:$DN$3,0)),IF(H26="ピクセルリマスター",0,-1))</f>
        <v>2</v>
      </c>
      <c r="K34" s="3">
        <f>MAX(INDEX(マスタ裏!$B$4:$DN$8,MATCH(K27,マスタ裏!$A$4:$A$8,0),MATCH(B26&amp;$B34,マスタ裏!$B$3:$DN$3,0)),IF(H26="ピクセルリマスター",0,-1))</f>
        <v>0</v>
      </c>
      <c r="L34" s="13"/>
      <c r="M34" s="64" t="s">
        <v>11</v>
      </c>
      <c r="N34" s="63"/>
      <c r="O34" s="61"/>
      <c r="P34" s="14"/>
      <c r="Q34" s="14"/>
      <c r="R34" s="3">
        <f>MAX(INDEX(マスタ裏!$B$4:$DN$8,MATCH(R27,マスタ裏!$A$4:$A$8,0),MATCH(M26&amp;$B34,マスタ裏!$B$3:$DN$3,0)),IF(S26="ピクセルリマスター",0,-1))</f>
        <v>2</v>
      </c>
      <c r="S34" s="3">
        <f>MAX(INDEX(マスタ裏!$B$4:$DN$8,MATCH(S27,マスタ裏!$A$4:$A$8,0),MATCH(M26&amp;$B34,マスタ裏!$B$3:$DN$3,0)),IF(S26="ピクセルリマスター",0,-1))</f>
        <v>0</v>
      </c>
      <c r="T34" s="3">
        <f>MAX(INDEX(マスタ裏!$B$4:$DN$8,MATCH(T27,マスタ裏!$A$4:$A$8,0),MATCH(M26&amp;$B34,マスタ裏!$B$3:$DN$3,0)),IF(S26="ピクセルリマスター",0,-1))</f>
        <v>2</v>
      </c>
      <c r="U34" s="3">
        <f>MAX(INDEX(マスタ裏!$B$4:$DN$8,MATCH(U27,マスタ裏!$A$4:$A$8,0),MATCH(M26&amp;$B34,マスタ裏!$B$3:$DN$3,0)),IF(S26="ピクセルリマスター",0,-1))</f>
        <v>0</v>
      </c>
      <c r="V34" s="3">
        <f>MAX(INDEX(マスタ裏!$B$4:$DN$8,MATCH(V27,マスタ裏!$A$4:$A$8,0),MATCH(M26&amp;$B34,マスタ裏!$B$3:$DN$3,0)),IF(S26="ピクセルリマスター",0,-1))</f>
        <v>0</v>
      </c>
      <c r="W34" s="13"/>
      <c r="X34" s="64" t="s">
        <v>11</v>
      </c>
      <c r="Y34" s="63"/>
      <c r="Z34" s="61"/>
      <c r="AA34" s="14">
        <v>29</v>
      </c>
      <c r="AB34" s="14"/>
      <c r="AC34" s="3">
        <f>MAX(INDEX(マスタ裏!$B$4:$DN$8,MATCH(AC27,マスタ裏!$A$4:$A$8,0),MATCH(X26&amp;$B34,マスタ裏!$B$3:$DN$3,0)),IF(AD26="ピクセルリマスター",0,-1))</f>
        <v>1</v>
      </c>
      <c r="AD34" s="3">
        <f>MAX(INDEX(マスタ裏!$B$4:$DN$8,MATCH(AD27,マスタ裏!$A$4:$A$8,0),MATCH(X26&amp;$B34,マスタ裏!$B$3:$DN$3,0)),IF(AD26="ピクセルリマスター",0,-1))</f>
        <v>1</v>
      </c>
      <c r="AE34" s="3">
        <f>MAX(INDEX(マスタ裏!$B$4:$DN$8,MATCH(AE27,マスタ裏!$A$4:$A$8,0),MATCH(X26&amp;$B34,マスタ裏!$B$3:$DN$3,0)),IF(AD26="ピクセルリマスター",0,-1))</f>
        <v>1</v>
      </c>
      <c r="AF34" s="3">
        <f>MAX(INDEX(マスタ裏!$B$4:$DN$8,MATCH(AF27,マスタ裏!$A$4:$A$8,0),MATCH(X26&amp;$B34,マスタ裏!$B$3:$DN$3,0)),IF(AD26="ピクセルリマスター",0,-1))</f>
        <v>1</v>
      </c>
      <c r="AG34" s="3">
        <f>MAX(INDEX(マスタ裏!$B$4:$DN$8,MATCH(AG27,マスタ裏!$A$4:$A$8,0),MATCH(X26&amp;$B34,マスタ裏!$B$3:$DN$3,0)),IF(AD26="ピクセルリマスター",0,-1))</f>
        <v>1</v>
      </c>
      <c r="AH34" s="13"/>
      <c r="AI34" s="64" t="s">
        <v>11</v>
      </c>
      <c r="AJ34" s="63"/>
      <c r="AK34" s="61"/>
      <c r="AL34" s="14">
        <v>29</v>
      </c>
      <c r="AM34" s="14"/>
      <c r="AN34" s="3">
        <f>MAX(INDEX(マスタ裏!$B$4:$DN$8,MATCH(AN27,マスタ裏!$A$4:$A$8,0),MATCH(AI26&amp;$B34,マスタ裏!$B$3:$DN$3,0)),IF(AO26="ピクセルリマスター",0,-1))</f>
        <v>1</v>
      </c>
      <c r="AO34" s="3">
        <f>MAX(INDEX(マスタ裏!$B$4:$DN$8,MATCH(AO27,マスタ裏!$A$4:$A$8,0),MATCH(AI26&amp;$B34,マスタ裏!$B$3:$DN$3,0)),IF(AO26="ピクセルリマスター",0,-1))</f>
        <v>1</v>
      </c>
      <c r="AP34" s="3">
        <f>MAX(INDEX(マスタ裏!$B$4:$DN$8,MATCH(AP27,マスタ裏!$A$4:$A$8,0),MATCH(AI26&amp;$B34,マスタ裏!$B$3:$DN$3,0)),IF(AO26="ピクセルリマスター",0,-1))</f>
        <v>1</v>
      </c>
      <c r="AQ34" s="3">
        <f>MAX(INDEX(マスタ裏!$B$4:$DN$8,MATCH(AQ27,マスタ裏!$A$4:$A$8,0),MATCH(AI26&amp;$B34,マスタ裏!$B$3:$DN$3,0)),IF(AO26="ピクセルリマスター",0,-1))</f>
        <v>1</v>
      </c>
      <c r="AR34" s="3">
        <f>MAX(INDEX(マスタ裏!$B$4:$DN$8,MATCH(AR27,マスタ裏!$A$4:$A$8,0),MATCH(AI26&amp;$B34,マスタ裏!$B$3:$DN$3,0)),IF(AO26="ピクセルリマスター",0,-1))</f>
        <v>1</v>
      </c>
      <c r="AS34" s="13"/>
      <c r="AT34" s="64" t="s">
        <v>11</v>
      </c>
      <c r="AU34" s="63"/>
      <c r="AV34" s="61"/>
      <c r="AW34" s="14"/>
      <c r="AX34" s="14"/>
      <c r="AY34" s="3">
        <f>MAX(INDEX(マスタ裏!$B$4:$DN$8,MATCH(AY27,マスタ裏!$A$4:$A$8,0),MATCH(AT26&amp;$B34,マスタ裏!$B$3:$DN$3,0)),IF(AZ26="ピクセルリマスター",0,-1))</f>
        <v>2</v>
      </c>
      <c r="AZ34" s="3">
        <f>MAX(INDEX(マスタ裏!$B$4:$DN$8,MATCH(AZ27,マスタ裏!$A$4:$A$8,0),MATCH(AT26&amp;$B34,マスタ裏!$B$3:$DN$3,0)),IF(AZ26="ピクセルリマスター",0,-1))</f>
        <v>2</v>
      </c>
      <c r="BA34" s="3">
        <f>MAX(INDEX(マスタ裏!$B$4:$DN$8,MATCH(BA27,マスタ裏!$A$4:$A$8,0),MATCH(AT26&amp;$B34,マスタ裏!$B$3:$DN$3,0)),IF(AZ26="ピクセルリマスター",0,-1))</f>
        <v>2</v>
      </c>
      <c r="BB34" s="3">
        <f>MAX(INDEX(マスタ裏!$B$4:$DN$8,MATCH(BB27,マスタ裏!$A$4:$A$8,0),MATCH(AT26&amp;$B34,マスタ裏!$B$3:$DN$3,0)),IF(AZ26="ピクセルリマスター",0,-1))</f>
        <v>0</v>
      </c>
      <c r="BC34" s="3">
        <f>MAX(INDEX(マスタ裏!$B$4:$DN$8,MATCH(BC27,マスタ裏!$A$4:$A$8,0),MATCH(AT26&amp;$B34,マスタ裏!$B$3:$DN$3,0)),IF(AZ26="ピクセルリマスター",0,-1))</f>
        <v>0</v>
      </c>
    </row>
    <row r="35" spans="2:55" x14ac:dyDescent="0.4">
      <c r="B35" s="64" t="s">
        <v>12</v>
      </c>
      <c r="C35" s="63"/>
      <c r="D35" s="61"/>
      <c r="E35" s="14">
        <f>29-E36</f>
        <v>11</v>
      </c>
      <c r="F35" s="14"/>
      <c r="G35" s="3">
        <f>MAX(INDEX(マスタ裏!$B$4:$DN$8,MATCH(G27,マスタ裏!$A$4:$A$8,0),MATCH(B26&amp;$B35,マスタ裏!$B$3:$DN$3,0)),IF(H26="ピクセルリマスター",0,-1))</f>
        <v>3</v>
      </c>
      <c r="H35" s="3">
        <f>MAX(INDEX(マスタ裏!$B$4:$DN$8,MATCH(H27,マスタ裏!$A$4:$A$8,0),MATCH(B26&amp;$B35,マスタ裏!$B$3:$DN$3,0)),IF(H26="ピクセルリマスター",0,-1))</f>
        <v>3</v>
      </c>
      <c r="I35" s="3">
        <f>MAX(INDEX(マスタ裏!$B$4:$DN$8,MATCH(I27,マスタ裏!$A$4:$A$8,0),MATCH(B26&amp;$B35,マスタ裏!$B$3:$DN$3,0)),IF(H26="ピクセルリマスター",0,-1))</f>
        <v>0</v>
      </c>
      <c r="J35" s="3">
        <f>MAX(INDEX(マスタ裏!$B$4:$DN$8,MATCH(J27,マスタ裏!$A$4:$A$8,0),MATCH(B26&amp;$B35,マスタ裏!$B$3:$DN$3,0)),IF(H26="ピクセルリマスター",0,-1))</f>
        <v>0</v>
      </c>
      <c r="K35" s="3">
        <f>MAX(INDEX(マスタ裏!$B$4:$DN$8,MATCH(K27,マスタ裏!$A$4:$A$8,0),MATCH(B26&amp;$B35,マスタ裏!$B$3:$DN$3,0)),IF(H26="ピクセルリマスター",0,-1))</f>
        <v>3</v>
      </c>
      <c r="L35" s="13"/>
      <c r="M35" s="64" t="s">
        <v>12</v>
      </c>
      <c r="N35" s="63"/>
      <c r="O35" s="61"/>
      <c r="P35" s="14"/>
      <c r="Q35" s="14"/>
      <c r="R35" s="3">
        <f>MAX(INDEX(マスタ裏!$B$4:$DN$8,MATCH(R27,マスタ裏!$A$4:$A$8,0),MATCH(M26&amp;$B35,マスタ裏!$B$3:$DN$3,0)),IF(S26="ピクセルリマスター",0,-1))</f>
        <v>2</v>
      </c>
      <c r="S35" s="3">
        <f>MAX(INDEX(マスタ裏!$B$4:$DN$8,MATCH(S27,マスタ裏!$A$4:$A$8,0),MATCH(M26&amp;$B35,マスタ裏!$B$3:$DN$3,0)),IF(S26="ピクセルリマスター",0,-1))</f>
        <v>0</v>
      </c>
      <c r="T35" s="3">
        <f>MAX(INDEX(マスタ裏!$B$4:$DN$8,MATCH(T27,マスタ裏!$A$4:$A$8,0),MATCH(M26&amp;$B35,マスタ裏!$B$3:$DN$3,0)),IF(S26="ピクセルリマスター",0,-1))</f>
        <v>2</v>
      </c>
      <c r="U35" s="3">
        <f>MAX(INDEX(マスタ裏!$B$4:$DN$8,MATCH(U27,マスタ裏!$A$4:$A$8,0),MATCH(M26&amp;$B35,マスタ裏!$B$3:$DN$3,0)),IF(S26="ピクセルリマスター",0,-1))</f>
        <v>0</v>
      </c>
      <c r="V35" s="3">
        <f>MAX(INDEX(マスタ裏!$B$4:$DN$8,MATCH(V27,マスタ裏!$A$4:$A$8,0),MATCH(M26&amp;$B35,マスタ裏!$B$3:$DN$3,0)),IF(S26="ピクセルリマスター",0,-1))</f>
        <v>0</v>
      </c>
      <c r="W35" s="13"/>
      <c r="X35" s="64" t="s">
        <v>12</v>
      </c>
      <c r="Y35" s="63"/>
      <c r="Z35" s="61"/>
      <c r="AA35" s="14"/>
      <c r="AB35" s="14"/>
      <c r="AC35" s="3">
        <f>MAX(INDEX(マスタ裏!$B$4:$DN$8,MATCH(AC27,マスタ裏!$A$4:$A$8,0),MATCH(X26&amp;$B35,マスタ裏!$B$3:$DN$3,0)),IF(AD26="ピクセルリマスター",0,-1))</f>
        <v>0</v>
      </c>
      <c r="AD35" s="3">
        <f>MAX(INDEX(マスタ裏!$B$4:$DN$8,MATCH(AD27,マスタ裏!$A$4:$A$8,0),MATCH(X26&amp;$B35,マスタ裏!$B$3:$DN$3,0)),IF(AD26="ピクセルリマスター",0,-1))</f>
        <v>0</v>
      </c>
      <c r="AE35" s="3">
        <f>MAX(INDEX(マスタ裏!$B$4:$DN$8,MATCH(AE27,マスタ裏!$A$4:$A$8,0),MATCH(X26&amp;$B35,マスタ裏!$B$3:$DN$3,0)),IF(AD26="ピクセルリマスター",0,-1))</f>
        <v>2</v>
      </c>
      <c r="AF35" s="3">
        <f>MAX(INDEX(マスタ裏!$B$4:$DN$8,MATCH(AF27,マスタ裏!$A$4:$A$8,0),MATCH(X26&amp;$B35,マスタ裏!$B$3:$DN$3,0)),IF(AD26="ピクセルリマスター",0,-1))</f>
        <v>2</v>
      </c>
      <c r="AG35" s="3">
        <f>MAX(INDEX(マスタ裏!$B$4:$DN$8,MATCH(AG27,マスタ裏!$A$4:$A$8,0),MATCH(X26&amp;$B35,マスタ裏!$B$3:$DN$3,0)),IF(AD26="ピクセルリマスター",0,-1))</f>
        <v>2</v>
      </c>
      <c r="AH35" s="13"/>
      <c r="AI35" s="64" t="s">
        <v>12</v>
      </c>
      <c r="AJ35" s="63"/>
      <c r="AK35" s="61"/>
      <c r="AL35" s="14">
        <f>29-AL34</f>
        <v>0</v>
      </c>
      <c r="AM35" s="14"/>
      <c r="AN35" s="3">
        <f>MAX(INDEX(マスタ裏!$B$4:$DN$8,MATCH(AN27,マスタ裏!$A$4:$A$8,0),MATCH(AI26&amp;$B35,マスタ裏!$B$3:$DN$3,0)),IF(AO26="ピクセルリマスター",0,-1))</f>
        <v>2</v>
      </c>
      <c r="AO35" s="3">
        <f>MAX(INDEX(マスタ裏!$B$4:$DN$8,MATCH(AO27,マスタ裏!$A$4:$A$8,0),MATCH(AI26&amp;$B35,マスタ裏!$B$3:$DN$3,0)),IF(AO26="ピクセルリマスター",0,-1))</f>
        <v>0</v>
      </c>
      <c r="AP35" s="3">
        <f>MAX(INDEX(マスタ裏!$B$4:$DN$8,MATCH(AP27,マスタ裏!$A$4:$A$8,0),MATCH(AI26&amp;$B35,マスタ裏!$B$3:$DN$3,0)),IF(AO26="ピクセルリマスター",0,-1))</f>
        <v>0</v>
      </c>
      <c r="AQ35" s="3">
        <f>MAX(INDEX(マスタ裏!$B$4:$DN$8,MATCH(AQ27,マスタ裏!$A$4:$A$8,0),MATCH(AI26&amp;$B35,マスタ裏!$B$3:$DN$3,0)),IF(AO26="ピクセルリマスター",0,-1))</f>
        <v>2</v>
      </c>
      <c r="AR35" s="3">
        <f>MAX(INDEX(マスタ裏!$B$4:$DN$8,MATCH(AR27,マスタ裏!$A$4:$A$8,0),MATCH(AI26&amp;$B35,マスタ裏!$B$3:$DN$3,0)),IF(AO26="ピクセルリマスター",0,-1))</f>
        <v>2</v>
      </c>
      <c r="AS35" s="13"/>
      <c r="AT35" s="64" t="s">
        <v>12</v>
      </c>
      <c r="AU35" s="63"/>
      <c r="AV35" s="61"/>
      <c r="AW35" s="14">
        <v>28</v>
      </c>
      <c r="AX35" s="14"/>
      <c r="AY35" s="3">
        <f>MAX(INDEX(マスタ裏!$B$4:$DN$8,MATCH(AY27,マスタ裏!$A$4:$A$8,0),MATCH(AT26&amp;$B35,マスタ裏!$B$3:$DN$3,0)),IF(AZ26="ピクセルリマスター",0,-1))</f>
        <v>2</v>
      </c>
      <c r="AZ35" s="3">
        <f>MAX(INDEX(マスタ裏!$B$4:$DN$8,MATCH(AZ27,マスタ裏!$A$4:$A$8,0),MATCH(AT26&amp;$B35,マスタ裏!$B$3:$DN$3,0)),IF(AZ26="ピクセルリマスター",0,-1))</f>
        <v>2</v>
      </c>
      <c r="BA35" s="3">
        <f>MAX(INDEX(マスタ裏!$B$4:$DN$8,MATCH(BA27,マスタ裏!$A$4:$A$8,0),MATCH(AT26&amp;$B35,マスタ裏!$B$3:$DN$3,0)),IF(AZ26="ピクセルリマスター",0,-1))</f>
        <v>0</v>
      </c>
      <c r="BB35" s="3">
        <f>MAX(INDEX(マスタ裏!$B$4:$DN$8,MATCH(BB27,マスタ裏!$A$4:$A$8,0),MATCH(AT26&amp;$B35,マスタ裏!$B$3:$DN$3,0)),IF(AZ26="ピクセルリマスター",0,-1))</f>
        <v>0</v>
      </c>
      <c r="BC35" s="3">
        <f>MAX(INDEX(マスタ裏!$B$4:$DN$8,MATCH(BC27,マスタ裏!$A$4:$A$8,0),MATCH(AT26&amp;$B35,マスタ裏!$B$3:$DN$3,0)),IF(AZ26="ピクセルリマスター",0,-1))</f>
        <v>2</v>
      </c>
    </row>
    <row r="36" spans="2:55" x14ac:dyDescent="0.4">
      <c r="B36" s="64" t="s">
        <v>13</v>
      </c>
      <c r="C36" s="63"/>
      <c r="D36" s="61"/>
      <c r="E36" s="14">
        <v>18</v>
      </c>
      <c r="F36" s="14"/>
      <c r="G36" s="3">
        <f>MAX(INDEX(マスタ裏!$B$4:$DN$8,MATCH(G27,マスタ裏!$A$4:$A$8,0),MATCH(B26&amp;$B36,マスタ裏!$B$3:$DN$3,0)),IF(H26="ピクセルリマスター",0,-1))</f>
        <v>4</v>
      </c>
      <c r="H36" s="3">
        <f>MAX(INDEX(マスタ裏!$B$4:$DN$8,MATCH(H27,マスタ裏!$A$4:$A$8,0),MATCH(B26&amp;$B36,マスタ裏!$B$3:$DN$3,0)),IF(H26="ピクセルリマスター",0,-1))</f>
        <v>0</v>
      </c>
      <c r="I36" s="3">
        <f>MAX(INDEX(マスタ裏!$B$4:$DN$8,MATCH(I27,マスタ裏!$A$4:$A$8,0),MATCH(B26&amp;$B36,マスタ裏!$B$3:$DN$3,0)),IF(H26="ピクセルリマスター",0,-1))</f>
        <v>4</v>
      </c>
      <c r="J36" s="3">
        <f>MAX(INDEX(マスタ裏!$B$4:$DN$8,MATCH(J27,マスタ裏!$A$4:$A$8,0),MATCH(B26&amp;$B36,マスタ裏!$B$3:$DN$3,0)),IF(H26="ピクセルリマスター",0,-1))</f>
        <v>4</v>
      </c>
      <c r="K36" s="3">
        <f>MAX(INDEX(マスタ裏!$B$4:$DN$8,MATCH(K27,マスタ裏!$A$4:$A$8,0),MATCH(B26&amp;$B36,マスタ裏!$B$3:$DN$3,0)),IF(H26="ピクセルリマスター",0,-1))</f>
        <v>4</v>
      </c>
      <c r="L36" s="13"/>
      <c r="M36" s="64" t="s">
        <v>13</v>
      </c>
      <c r="N36" s="63"/>
      <c r="O36" s="61"/>
      <c r="P36" s="14"/>
      <c r="Q36" s="14"/>
      <c r="R36" s="3">
        <f>MAX(INDEX(マスタ裏!$B$4:$DN$8,MATCH(R27,マスタ裏!$A$4:$A$8,0),MATCH(M26&amp;$B36,マスタ裏!$B$3:$DN$3,0)),IF(S26="ピクセルリマスター",0,-1))</f>
        <v>2</v>
      </c>
      <c r="S36" s="3">
        <f>MAX(INDEX(マスタ裏!$B$4:$DN$8,MATCH(S27,マスタ裏!$A$4:$A$8,0),MATCH(M26&amp;$B36,マスタ裏!$B$3:$DN$3,0)),IF(S26="ピクセルリマスター",0,-1))</f>
        <v>2</v>
      </c>
      <c r="T36" s="3">
        <f>MAX(INDEX(マスタ裏!$B$4:$DN$8,MATCH(T27,マスタ裏!$A$4:$A$8,0),MATCH(M26&amp;$B36,マスタ裏!$B$3:$DN$3,0)),IF(S26="ピクセルリマスター",0,-1))</f>
        <v>2</v>
      </c>
      <c r="U36" s="3">
        <f>MAX(INDEX(マスタ裏!$B$4:$DN$8,MATCH(U27,マスタ裏!$A$4:$A$8,0),MATCH(M26&amp;$B36,マスタ裏!$B$3:$DN$3,0)),IF(S26="ピクセルリマスター",0,-1))</f>
        <v>0</v>
      </c>
      <c r="V36" s="3">
        <f>MAX(INDEX(マスタ裏!$B$4:$DN$8,MATCH(V27,マスタ裏!$A$4:$A$8,0),MATCH(M26&amp;$B36,マスタ裏!$B$3:$DN$3,0)),IF(S26="ピクセルリマスター",0,-1))</f>
        <v>0</v>
      </c>
      <c r="W36" s="13"/>
      <c r="X36" s="64" t="s">
        <v>13</v>
      </c>
      <c r="Y36" s="63"/>
      <c r="Z36" s="61"/>
      <c r="AA36" s="14"/>
      <c r="AB36" s="14"/>
      <c r="AC36" s="3">
        <f>MAX(INDEX(マスタ裏!$B$4:$DN$8,MATCH(AC27,マスタ裏!$A$4:$A$8,0),MATCH(X26&amp;$B36,マスタ裏!$B$3:$DN$3,0)),IF(AD26="ピクセルリマスター",0,-1))</f>
        <v>3</v>
      </c>
      <c r="AD36" s="3">
        <f>MAX(INDEX(マスタ裏!$B$4:$DN$8,MATCH(AD27,マスタ裏!$A$4:$A$8,0),MATCH(X26&amp;$B36,マスタ裏!$B$3:$DN$3,0)),IF(AD26="ピクセルリマスター",0,-1))</f>
        <v>0</v>
      </c>
      <c r="AE36" s="3">
        <f>MAX(INDEX(マスタ裏!$B$4:$DN$8,MATCH(AE27,マスタ裏!$A$4:$A$8,0),MATCH(X26&amp;$B36,マスタ裏!$B$3:$DN$3,0)),IF(AD26="ピクセルリマスター",0,-1))</f>
        <v>0</v>
      </c>
      <c r="AF36" s="3">
        <f>MAX(INDEX(マスタ裏!$B$4:$DN$8,MATCH(AF27,マスタ裏!$A$4:$A$8,0),MATCH(X26&amp;$B36,マスタ裏!$B$3:$DN$3,0)),IF(AD26="ピクセルリマスター",0,-1))</f>
        <v>3</v>
      </c>
      <c r="AG36" s="3">
        <f>MAX(INDEX(マスタ裏!$B$4:$DN$8,MATCH(AG27,マスタ裏!$A$4:$A$8,0),MATCH(X26&amp;$B36,マスタ裏!$B$3:$DN$3,0)),IF(AD26="ピクセルリマスター",0,-1))</f>
        <v>0</v>
      </c>
      <c r="AH36" s="13"/>
      <c r="AI36" s="64" t="s">
        <v>13</v>
      </c>
      <c r="AJ36" s="63"/>
      <c r="AK36" s="61"/>
      <c r="AL36" s="14"/>
      <c r="AM36" s="14"/>
      <c r="AN36" s="3">
        <f>MAX(INDEX(マスタ裏!$B$4:$DN$8,MATCH(AN27,マスタ裏!$A$4:$A$8,0),MATCH(AI26&amp;$B36,マスタ裏!$B$3:$DN$3,0)),IF(AO26="ピクセルリマスター",0,-1))</f>
        <v>0</v>
      </c>
      <c r="AO36" s="3">
        <f>MAX(INDEX(マスタ裏!$B$4:$DN$8,MATCH(AO27,マスタ裏!$A$4:$A$8,0),MATCH(AI26&amp;$B36,マスタ裏!$B$3:$DN$3,0)),IF(AO26="ピクセルリマスター",0,-1))</f>
        <v>0</v>
      </c>
      <c r="AP36" s="3">
        <f>MAX(INDEX(マスタ裏!$B$4:$DN$8,MATCH(AP27,マスタ裏!$A$4:$A$8,0),MATCH(AI26&amp;$B36,マスタ裏!$B$3:$DN$3,0)),IF(AO26="ピクセルリマスター",0,-1))</f>
        <v>0</v>
      </c>
      <c r="AQ36" s="3">
        <f>MAX(INDEX(マスタ裏!$B$4:$DN$8,MATCH(AQ27,マスタ裏!$A$4:$A$8,0),MATCH(AI26&amp;$B36,マスタ裏!$B$3:$DN$3,0)),IF(AO26="ピクセルリマスター",0,-1))</f>
        <v>0</v>
      </c>
      <c r="AR36" s="3">
        <f>MAX(INDEX(マスタ裏!$B$4:$DN$8,MATCH(AR27,マスタ裏!$A$4:$A$8,0),MATCH(AI26&amp;$B36,マスタ裏!$B$3:$DN$3,0)),IF(AO26="ピクセルリマスター",0,-1))</f>
        <v>3</v>
      </c>
      <c r="AS36" s="13"/>
      <c r="AT36" s="64" t="s">
        <v>13</v>
      </c>
      <c r="AU36" s="63"/>
      <c r="AV36" s="61"/>
      <c r="AW36" s="14"/>
      <c r="AX36" s="14"/>
      <c r="AY36" s="3">
        <f>MAX(INDEX(マスタ裏!$B$4:$DN$8,MATCH(AY27,マスタ裏!$A$4:$A$8,0),MATCH(AT26&amp;$B36,マスタ裏!$B$3:$DN$3,0)),IF(AZ26="ピクセルリマスター",0,-1))</f>
        <v>3</v>
      </c>
      <c r="AZ36" s="3">
        <f>MAX(INDEX(マスタ裏!$B$4:$DN$8,MATCH(AZ27,マスタ裏!$A$4:$A$8,0),MATCH(AT26&amp;$B36,マスタ裏!$B$3:$DN$3,0)),IF(AZ26="ピクセルリマスター",0,-1))</f>
        <v>0</v>
      </c>
      <c r="BA36" s="3">
        <f>MAX(INDEX(マスタ裏!$B$4:$DN$8,MATCH(BA27,マスタ裏!$A$4:$A$8,0),MATCH(AT26&amp;$B36,マスタ裏!$B$3:$DN$3,0)),IF(AZ26="ピクセルリマスター",0,-1))</f>
        <v>3</v>
      </c>
      <c r="BB36" s="3">
        <f>MAX(INDEX(マスタ裏!$B$4:$DN$8,MATCH(BB27,マスタ裏!$A$4:$A$8,0),MATCH(AT26&amp;$B36,マスタ裏!$B$3:$DN$3,0)),IF(AZ26="ピクセルリマスター",0,-1))</f>
        <v>0</v>
      </c>
      <c r="BC36" s="3">
        <f>MAX(INDEX(マスタ裏!$B$4:$DN$8,MATCH(BC27,マスタ裏!$A$4:$A$8,0),MATCH(AT26&amp;$B36,マスタ裏!$B$3:$DN$3,0)),IF(AZ26="ピクセルリマスター",0,-1))</f>
        <v>0</v>
      </c>
    </row>
    <row r="37" spans="2:55" x14ac:dyDescent="0.4">
      <c r="B37" s="67" t="s">
        <v>14</v>
      </c>
      <c r="C37" s="15" t="s">
        <v>186</v>
      </c>
      <c r="D37" s="16"/>
      <c r="E37" s="16"/>
      <c r="F37" s="26"/>
      <c r="G37" s="3" t="str">
        <f>IF(C37="","",IF(INDEX(IF(H26="リメイク",装備マスタ!$Q$5:$U$67,装備マスタ!$C$5:$G$45),MATCH(C37,IF(H26="リメイク",装備マスタ!$P$5:$P$67,装備マスタ!$B$5:$B$45),0),MATCH(G27,IF(H26="リメイク",装備マスタ!$Q$4:$U$4,装備マスタ!$C$4:$G$4),0))="","",INDEX(IF(H26="リメイク",装備マスタ!$Q$5:$U$67,装備マスタ!$C$5:$G$45),MATCH(C37,IF(H26="リメイク",装備マスタ!$P$5:$P$67,装備マスタ!$B$5:$B68),0),MATCH(G27,IF(H26="リメイク",装備マスタ!$Q$4:$U$4,装備マスタ!$C$4:$G$4),0))))</f>
        <v/>
      </c>
      <c r="H37" s="3">
        <f>IF(C37="","",IF(INDEX(IF(H26="リメイク",装備マスタ!$Q$5:$U$67,装備マスタ!$C$5:$G$45),MATCH(C37,IF(H26="リメイク",装備マスタ!$P$5:$P$67,装備マスタ!$B$5:$B$45),0),MATCH(H27,IF(H26="リメイク",装備マスタ!$Q$4:$U$4,装備マスタ!$C$4:$G$4),0))="","",INDEX(IF(H26="リメイク",装備マスタ!$Q$5:$U$67,装備マスタ!$C$5:$G$45),MATCH(C37,IF(H26="リメイク",装備マスタ!$P$5:$P$67,装備マスタ!$B$5:$B68),0),MATCH(H27,IF(H26="リメイク",装備マスタ!$Q$4:$U$4,装備マスタ!$C$4:$G$4),0))))</f>
        <v>15</v>
      </c>
      <c r="I37" s="3" t="str">
        <f>IF(C37="","",IF(INDEX(IF(H26="リメイク",装備マスタ!$Q$5:$U$67,装備マスタ!$C$5:$G$45),MATCH(C37,IF(H26="リメイク",装備マスタ!$P$5:$P$67,装備マスタ!$B$5:$B$45),0),MATCH(I27,IF(H26="リメイク",装備マスタ!$Q$4:$U$4,装備マスタ!$C$4:$G$4),0))="","",INDEX(IF(H26="リメイク",装備マスタ!$Q$5:$U$67,装備マスタ!$C$5:$G$45),MATCH(C37,IF(H26="リメイク",装備マスタ!$P$5:$P$67,装備マスタ!$B$5:$B68),0),MATCH(I27,IF(H26="リメイク",装備マスタ!$Q$4:$U$4,装備マスタ!$C$4:$G$4),0))))</f>
        <v/>
      </c>
      <c r="J37" s="3" t="str">
        <f>IF(C37="","",IF(INDEX(IF(H26="リメイク",装備マスタ!$Q$5:$U$67,装備マスタ!$C$5:$G$45),MATCH(C37,IF(H26="リメイク",装備マスタ!$P$5:$P$67,装備マスタ!$B$5:$B$45),0),MATCH(J27,IF(H26="リメイク",装備マスタ!$Q$4:$U$4,装備マスタ!$C$4:$G$4),0))="","",INDEX(IF(H26="リメイク",装備マスタ!$Q$5:$U$67,装備マスタ!$C$5:$G$45),MATCH(C37,IF(H26="リメイク",装備マスタ!$P$5:$P$67,装備マスタ!$B$5:$B68),0),MATCH(J27,IF(H26="リメイク",装備マスタ!$Q$4:$U$4,装備マスタ!$C$4:$G$4),0))))</f>
        <v/>
      </c>
      <c r="K37" s="3" t="str">
        <f>IF(C37="","",IF(INDEX(IF(H26="リメイク",装備マスタ!$Q$5:$U$67,装備マスタ!$C$5:$G$45),MATCH(C37,IF(H26="リメイク",装備マスタ!$P$5:$P$67,装備マスタ!$B$5:$B$45),0),MATCH(K27,IF(H26="リメイク",装備マスタ!$Q$4:$U$4,装備マスタ!$C$4:$G$4),0))="","",INDEX(IF(H26="リメイク",装備マスタ!$Q$5:$U$67,装備マスタ!$C$5:$G$45),MATCH(C37,IF(H26="リメイク",装備マスタ!$P$5:$P$67,装備マスタ!$B$5:$B68),0),MATCH(K27,IF(H26="リメイク",装備マスタ!$Q$4:$U$4,装備マスタ!$C$4:$G$4),0))))</f>
        <v/>
      </c>
      <c r="L37" s="13"/>
      <c r="M37" s="67" t="s">
        <v>14</v>
      </c>
      <c r="N37" s="15" t="s">
        <v>187</v>
      </c>
      <c r="O37" s="16"/>
      <c r="P37" s="16"/>
      <c r="Q37" s="26"/>
      <c r="R37" s="3">
        <f>IF(N37="","",IF(INDEX(IF(S26="リメイク",装備マスタ!$Q$5:$U$67,装備マスタ!$C$5:$G$45),MATCH(N37,IF(S26="リメイク",装備マスタ!$P$5:$P$67,装備マスタ!$B$5:$B$45),0),MATCH(R27,IF(S26="リメイク",装備マスタ!$Q$4:$U$4,装備マスタ!$C$4:$G$4),0))="","",INDEX(IF(S26="リメイク",装備マスタ!$Q$5:$U$67,装備マスタ!$C$5:$G$45),MATCH(N37,IF(S26="リメイク",装備マスタ!$P$5:$P$67,装備マスタ!$B$5:$B68),0),MATCH(R27,IF(S26="リメイク",装備マスタ!$Q$4:$U$4,装備マスタ!$C$4:$G$4),0))))</f>
        <v>10</v>
      </c>
      <c r="S37" s="3" t="str">
        <f>IF(N37="","",IF(INDEX(IF(S26="リメイク",装備マスタ!$Q$5:$U$67,装備マスタ!$C$5:$G$45),MATCH(N37,IF(S26="リメイク",装備マスタ!$P$5:$P$67,装備マスタ!$B$5:$B$45),0),MATCH(S27,IF(S26="リメイク",装備マスタ!$Q$4:$U$4,装備マスタ!$C$4:$G$4),0))="","",INDEX(IF(S26="リメイク",装備マスタ!$Q$5:$U$67,装備マスタ!$C$5:$G$45),MATCH(N37,IF(S26="リメイク",装備マスタ!$P$5:$P$67,装備マスタ!$B$5:$B68),0),MATCH(S27,IF(S26="リメイク",装備マスタ!$Q$4:$U$4,装備マスタ!$C$4:$G$4),0))))</f>
        <v/>
      </c>
      <c r="T37" s="3" t="str">
        <f>IF(N37="","",IF(INDEX(IF(S26="リメイク",装備マスタ!$Q$5:$U$67,装備マスタ!$C$5:$G$45),MATCH(N37,IF(S26="リメイク",装備マスタ!$P$5:$P$67,装備マスタ!$B$5:$B$45),0),MATCH(T27,IF(S26="リメイク",装備マスタ!$Q$4:$U$4,装備マスタ!$C$4:$G$4),0))="","",INDEX(IF(S26="リメイク",装備マスタ!$Q$5:$U$67,装備マスタ!$C$5:$G$45),MATCH(N37,IF(S26="リメイク",装備マスタ!$P$5:$P$67,装備マスタ!$B$5:$B68),0),MATCH(T27,IF(S26="リメイク",装備マスタ!$Q$4:$U$4,装備マスタ!$C$4:$G$4),0))))</f>
        <v/>
      </c>
      <c r="U37" s="3" t="str">
        <f>IF(N37="","",IF(INDEX(IF(S26="リメイク",装備マスタ!$Q$5:$U$67,装備マスタ!$C$5:$G$45),MATCH(N37,IF(S26="リメイク",装備マスタ!$P$5:$P$67,装備マスタ!$B$5:$B$45),0),MATCH(U27,IF(S26="リメイク",装備マスタ!$Q$4:$U$4,装備マスタ!$C$4:$G$4),0))="","",INDEX(IF(S26="リメイク",装備マスタ!$Q$5:$U$67,装備マスタ!$C$5:$G$45),MATCH(N37,IF(S26="リメイク",装備マスタ!$P$5:$P$67,装備マスタ!$B$5:$B68),0),MATCH(U27,IF(S26="リメイク",装備マスタ!$Q$4:$U$4,装備マスタ!$C$4:$G$4),0))))</f>
        <v/>
      </c>
      <c r="V37" s="3">
        <f>IF(N37="","",IF(INDEX(IF(S26="リメイク",装備マスタ!$Q$5:$U$67,装備マスタ!$C$5:$G$45),MATCH(N37,IF(S26="リメイク",装備マスタ!$P$5:$P$67,装備マスタ!$B$5:$B$45),0),MATCH(V27,IF(S26="リメイク",装備マスタ!$Q$4:$U$4,装備マスタ!$C$4:$G$4),0))="","",INDEX(IF(S26="リメイク",装備マスタ!$Q$5:$U$67,装備マスタ!$C$5:$G$45),MATCH(N37,IF(S26="リメイク",装備マスタ!$P$5:$P$67,装備マスタ!$B$5:$B68),0),MATCH(V27,IF(S26="リメイク",装備マスタ!$Q$4:$U$4,装備マスタ!$C$4:$G$4),0))))</f>
        <v>10</v>
      </c>
      <c r="W37" s="13"/>
      <c r="X37" s="67" t="s">
        <v>14</v>
      </c>
      <c r="Y37" s="15" t="s">
        <v>162</v>
      </c>
      <c r="Z37" s="16"/>
      <c r="AA37" s="16"/>
      <c r="AB37" s="26"/>
      <c r="AC37" s="3">
        <f>IF(Y37="","",IF(INDEX(IF(AD26="リメイク",装備マスタ!$Q$5:$U$67,装備マスタ!$C$5:$G$45),MATCH(Y37,IF(AD26="リメイク",装備マスタ!$P$5:$P$67,装備マスタ!$B$5:$B$45),0),MATCH(AC27,IF(AD26="リメイク",装備マスタ!$Q$4:$U$4,装備マスタ!$C$4:$G$4),0))="","",INDEX(IF(AD26="リメイク",装備マスタ!$Q$5:$U$67,装備マスタ!$C$5:$G$45),MATCH(Y37,IF(AD26="リメイク",装備マスタ!$P$5:$P$67,装備マスタ!$B$5:$B68),0),MATCH(AC27,IF(AD26="リメイク",装備マスタ!$Q$4:$U$4,装備マスタ!$C$4:$G$4),0))))</f>
        <v>15</v>
      </c>
      <c r="AD37" s="3">
        <f>IF(Y37="","",IF(INDEX(IF(AD26="リメイク",装備マスタ!$Q$5:$U$67,装備マスタ!$C$5:$G$45),MATCH(Y37,IF(AD26="リメイク",装備マスタ!$P$5:$P$67,装備マスタ!$B$5:$B$45),0),MATCH(AD27,IF(AD26="リメイク",装備マスタ!$Q$4:$U$4,装備マスタ!$C$4:$G$4),0))="","",INDEX(IF(AD26="リメイク",装備マスタ!$Q$5:$U$67,装備マスタ!$C$5:$G$45),MATCH(Y37,IF(AD26="リメイク",装備マスタ!$P$5:$P$67,装備マスタ!$B$5:$B68),0),MATCH(AD27,IF(AD26="リメイク",装備マスタ!$Q$4:$U$4,装備マスタ!$C$4:$G$4),0))))</f>
        <v>15</v>
      </c>
      <c r="AE37" s="3">
        <f>IF(Y37="","",IF(INDEX(IF(AD26="リメイク",装備マスタ!$Q$5:$U$67,装備マスタ!$C$5:$G$45),MATCH(Y37,IF(AD26="リメイク",装備マスタ!$P$5:$P$67,装備マスタ!$B$5:$B$45),0),MATCH(AE27,IF(AD26="リメイク",装備マスタ!$Q$4:$U$4,装備マスタ!$C$4:$G$4),0))="","",INDEX(IF(AD26="リメイク",装備マスタ!$Q$5:$U$67,装備マスタ!$C$5:$G$45),MATCH(Y37,IF(AD26="リメイク",装備マスタ!$P$5:$P$67,装備マスタ!$B$5:$B68),0),MATCH(AE27,IF(AD26="リメイク",装備マスタ!$Q$4:$U$4,装備マスタ!$C$4:$G$4),0))))</f>
        <v>15</v>
      </c>
      <c r="AF37" s="3">
        <f>IF(Y37="","",IF(INDEX(IF(AD26="リメイク",装備マスタ!$Q$5:$U$67,装備マスタ!$C$5:$G$45),MATCH(Y37,IF(AD26="リメイク",装備マスタ!$P$5:$P$67,装備マスタ!$B$5:$B$45),0),MATCH(AF27,IF(AD26="リメイク",装備マスタ!$Q$4:$U$4,装備マスタ!$C$4:$G$4),0))="","",INDEX(IF(AD26="リメイク",装備マスタ!$Q$5:$U$67,装備マスタ!$C$5:$G$45),MATCH(Y37,IF(AD26="リメイク",装備マスタ!$P$5:$P$67,装備マスタ!$B$5:$B68),0),MATCH(AF27,IF(AD26="リメイク",装備マスタ!$Q$4:$U$4,装備マスタ!$C$4:$G$4),0))))</f>
        <v>15</v>
      </c>
      <c r="AG37" s="3">
        <f>IF(Y37="","",IF(INDEX(IF(AD26="リメイク",装備マスタ!$Q$5:$U$67,装備マスタ!$C$5:$G$45),MATCH(Y37,IF(AD26="リメイク",装備マスタ!$P$5:$P$67,装備マスタ!$B$5:$B$45),0),MATCH(AG27,IF(AD26="リメイク",装備マスタ!$Q$4:$U$4,装備マスタ!$C$4:$G$4),0))="","",INDEX(IF(AD26="リメイク",装備マスタ!$Q$5:$U$67,装備マスタ!$C$5:$G$45),MATCH(Y37,IF(AD26="リメイク",装備マスタ!$P$5:$P$67,装備マスタ!$B$5:$B68),0),MATCH(AG27,IF(AD26="リメイク",装備マスタ!$Q$4:$U$4,装備マスタ!$C$4:$G$4),0))))</f>
        <v>15</v>
      </c>
      <c r="AH37" s="13"/>
      <c r="AI37" s="67" t="s">
        <v>14</v>
      </c>
      <c r="AJ37" s="15" t="s">
        <v>189</v>
      </c>
      <c r="AK37" s="16"/>
      <c r="AL37" s="16"/>
      <c r="AM37" s="26"/>
      <c r="AN37" s="3" t="str">
        <f>IF(AJ37="","",IF(INDEX(IF(AO26="リメイク",装備マスタ!$Q$5:$U$67,装備マスタ!$C$5:$G$45),MATCH(AJ37,IF(AO26="リメイク",装備マスタ!$P$5:$P$67,装備マスタ!$B$5:$B$45),0),MATCH(AN27,IF(AO26="リメイク",装備マスタ!$Q$4:$U$4,装備マスタ!$C$4:$G$4),0))="","",INDEX(IF(AO26="リメイク",装備マスタ!$Q$5:$U$67,装備マスタ!$C$5:$G$45),MATCH(AJ37,IF(AO26="リメイク",装備マスタ!$P$5:$P$67,装備マスタ!$B$5:$B68),0),MATCH(AN27,IF(AO26="リメイク",装備マスタ!$Q$4:$U$4,装備マスタ!$C$4:$G$4),0))))</f>
        <v/>
      </c>
      <c r="AO37" s="3" t="str">
        <f>IF(AJ37="","",IF(INDEX(IF(AO26="リメイク",装備マスタ!$Q$5:$U$67,装備マスタ!$C$5:$G$45),MATCH(AJ37,IF(AO26="リメイク",装備マスタ!$P$5:$P$67,装備マスタ!$B$5:$B$45),0),MATCH(AO27,IF(AO26="リメイク",装備マスタ!$Q$4:$U$4,装備マスタ!$C$4:$G$4),0))="","",INDEX(IF(AO26="リメイク",装備マスタ!$Q$5:$U$67,装備マスタ!$C$5:$G$45),MATCH(AJ37,IF(AO26="リメイク",装備マスタ!$P$5:$P$67,装備マスタ!$B$5:$B68),0),MATCH(AO27,IF(AO26="リメイク",装備マスタ!$Q$4:$U$4,装備マスタ!$C$4:$G$4),0))))</f>
        <v/>
      </c>
      <c r="AP37" s="3">
        <f>IF(AJ37="","",IF(INDEX(IF(AO26="リメイク",装備マスタ!$Q$5:$U$67,装備マスタ!$C$5:$G$45),MATCH(AJ37,IF(AO26="リメイク",装備マスタ!$P$5:$P$67,装備マスタ!$B$5:$B$45),0),MATCH(AP27,IF(AO26="リメイク",装備マスタ!$Q$4:$U$4,装備マスタ!$C$4:$G$4),0))="","",INDEX(IF(AO26="リメイク",装備マスタ!$Q$5:$U$67,装備マスタ!$C$5:$G$45),MATCH(AJ37,IF(AO26="リメイク",装備マスタ!$P$5:$P$67,装備マスタ!$B$5:$B68),0),MATCH(AP27,IF(AO26="リメイク",装備マスタ!$Q$4:$U$4,装備マスタ!$C$4:$G$4),0))))</f>
        <v>15</v>
      </c>
      <c r="AQ37" s="3" t="str">
        <f>IF(AJ37="","",IF(INDEX(IF(AO26="リメイク",装備マスタ!$Q$5:$U$67,装備マスタ!$C$5:$G$45),MATCH(AJ37,IF(AO26="リメイク",装備マスタ!$P$5:$P$67,装備マスタ!$B$5:$B$45),0),MATCH(AQ27,IF(AO26="リメイク",装備マスタ!$Q$4:$U$4,装備マスタ!$C$4:$G$4),0))="","",INDEX(IF(AO26="リメイク",装備マスタ!$Q$5:$U$67,装備マスタ!$C$5:$G$45),MATCH(AJ37,IF(AO26="リメイク",装備マスタ!$P$5:$P$67,装備マスタ!$B$5:$B68),0),MATCH(AQ27,IF(AO26="リメイク",装備マスタ!$Q$4:$U$4,装備マスタ!$C$4:$G$4),0))))</f>
        <v/>
      </c>
      <c r="AR37" s="3">
        <f>IF(AJ37="","",IF(INDEX(IF(AO26="リメイク",装備マスタ!$Q$5:$U$67,装備マスタ!$C$5:$G$45),MATCH(AJ37,IF(AO26="リメイク",装備マスタ!$P$5:$P$67,装備マスタ!$B$5:$B$45),0),MATCH(AR27,IF(AO26="リメイク",装備マスタ!$Q$4:$U$4,装備マスタ!$C$4:$G$4),0))="","",INDEX(IF(AO26="リメイク",装備マスタ!$Q$5:$U$67,装備マスタ!$C$5:$G$45),MATCH(AJ37,IF(AO26="リメイク",装備マスタ!$P$5:$P$67,装備マスタ!$B$5:$B68),0),MATCH(AR27,IF(AO26="リメイク",装備マスタ!$Q$4:$U$4,装備マスタ!$C$4:$G$4),0))))</f>
        <v>15</v>
      </c>
      <c r="AS37" s="13"/>
      <c r="AT37" s="67" t="s">
        <v>14</v>
      </c>
      <c r="AU37" s="15" t="s">
        <v>190</v>
      </c>
      <c r="AV37" s="16"/>
      <c r="AW37" s="16"/>
      <c r="AX37" s="26"/>
      <c r="AY37" s="3">
        <f>IF(AU37="","",IF(INDEX(IF(AZ26="リメイク",装備マスタ!$Q$5:$U$67,装備マスタ!$C$5:$G$45),MATCH(AU37,IF(AZ26="リメイク",装備マスタ!$P$5:$P$67,装備マスタ!$B$5:$B$45),0),MATCH(AY27,IF(AZ26="リメイク",装備マスタ!$Q$4:$U$4,装備マスタ!$C$4:$G$4),0))="","",INDEX(IF(AZ26="リメイク",装備マスタ!$Q$5:$U$67,装備マスタ!$C$5:$G$45),MATCH(AU37,IF(AZ26="リメイク",装備マスタ!$P$5:$P$67,装備マスタ!$B$5:$B68),0),MATCH(AY27,IF(AZ26="リメイク",装備マスタ!$Q$4:$U$4,装備マスタ!$C$4:$G$4),0))))</f>
        <v>15</v>
      </c>
      <c r="AZ37" s="3" t="str">
        <f>IF(AU37="","",IF(INDEX(IF(AZ26="リメイク",装備マスタ!$Q$5:$U$67,装備マスタ!$C$5:$G$45),MATCH(AU37,IF(AZ26="リメイク",装備マスタ!$P$5:$P$67,装備マスタ!$B$5:$B$45),0),MATCH(AZ27,IF(AZ26="リメイク",装備マスタ!$Q$4:$U$4,装備マスタ!$C$4:$G$4),0))="","",INDEX(IF(AZ26="リメイク",装備マスタ!$Q$5:$U$67,装備マスタ!$C$5:$G$45),MATCH(AU37,IF(AZ26="リメイク",装備マスタ!$P$5:$P$67,装備マスタ!$B$5:$B68),0),MATCH(AZ27,IF(AZ26="リメイク",装備マスタ!$Q$4:$U$4,装備マスタ!$C$4:$G$4),0))))</f>
        <v/>
      </c>
      <c r="BA37" s="3">
        <f>IF(AU37="","",IF(INDEX(IF(AZ26="リメイク",装備マスタ!$Q$5:$U$67,装備マスタ!$C$5:$G$45),MATCH(AU37,IF(AZ26="リメイク",装備マスタ!$P$5:$P$67,装備マスタ!$B$5:$B$45),0),MATCH(BA27,IF(AZ26="リメイク",装備マスタ!$Q$4:$U$4,装備マスタ!$C$4:$G$4),0))="","",INDEX(IF(AZ26="リメイク",装備マスタ!$Q$5:$U$67,装備マスタ!$C$5:$G$45),MATCH(AU37,IF(AZ26="リメイク",装備マスタ!$P$5:$P$67,装備マスタ!$B$5:$B68),0),MATCH(BA27,IF(AZ26="リメイク",装備マスタ!$Q$4:$U$4,装備マスタ!$C$4:$G$4),0))))</f>
        <v>15</v>
      </c>
      <c r="BB37" s="3">
        <f>IF(AU37="","",IF(INDEX(IF(AZ26="リメイク",装備マスタ!$Q$5:$U$67,装備マスタ!$C$5:$G$45),MATCH(AU37,IF(AZ26="リメイク",装備マスタ!$P$5:$P$67,装備マスタ!$B$5:$B$45),0),MATCH(BB27,IF(AZ26="リメイク",装備マスタ!$Q$4:$U$4,装備マスタ!$C$4:$G$4),0))="","",INDEX(IF(AZ26="リメイク",装備マスタ!$Q$5:$U$67,装備マスタ!$C$5:$G$45),MATCH(AU37,IF(AZ26="リメイク",装備マスタ!$P$5:$P$67,装備マスタ!$B$5:$B68),0),MATCH(BB27,IF(AZ26="リメイク",装備マスタ!$Q$4:$U$4,装備マスタ!$C$4:$G$4),0))))</f>
        <v>15</v>
      </c>
      <c r="BC37" s="3">
        <f>IF(AU37="","",IF(INDEX(IF(AZ26="リメイク",装備マスタ!$Q$5:$U$67,装備マスタ!$C$5:$G$45),MATCH(AU37,IF(AZ26="リメイク",装備マスタ!$P$5:$P$67,装備マスタ!$B$5:$B$45),0),MATCH(BC27,IF(AZ26="リメイク",装備マスタ!$Q$4:$U$4,装備マスタ!$C$4:$G$4),0))="","",INDEX(IF(AZ26="リメイク",装備マスタ!$Q$5:$U$67,装備マスタ!$C$5:$G$45),MATCH(AU37,IF(AZ26="リメイク",装備マスタ!$P$5:$P$67,装備マスタ!$B$5:$B68),0),MATCH(BC27,IF(AZ26="リメイク",装備マスタ!$Q$4:$U$4,装備マスタ!$C$4:$G$4),0))))</f>
        <v>15</v>
      </c>
    </row>
    <row r="38" spans="2:55" x14ac:dyDescent="0.4">
      <c r="B38" s="67" t="s">
        <v>15</v>
      </c>
      <c r="C38" s="15" t="s">
        <v>162</v>
      </c>
      <c r="D38" s="16"/>
      <c r="E38" s="16"/>
      <c r="F38" s="26"/>
      <c r="G38" s="3">
        <f>IF(C38="","",IF(INDEX(IF(H26="リメイク",装備マスタ!$Q$5:$U$67,装備マスタ!$C$5:$G$45),MATCH(C38,IF(H26="リメイク",装備マスタ!$P$5:$P$67,装備マスタ!$B$5:$B$45),0),MATCH(G27,IF(H26="リメイク",装備マスタ!$Q$4:$U$4,装備マスタ!$C$4:$G$4),0))="","",INDEX(IF(H26="リメイク",装備マスタ!$Q$5:$U$67,装備マスタ!$C$5:$G$45),MATCH(C38,IF(H26="リメイク",装備マスタ!$P$5:$P$67,装備マスタ!$B$5:$B68),0),MATCH(G27,IF(H26="リメイク",装備マスタ!$Q$4:$U$4,装備マスタ!$C$4:$G$4),0))))</f>
        <v>15</v>
      </c>
      <c r="H38" s="3">
        <f>IF(C38="","",IF(INDEX(IF(H26="リメイク",装備マスタ!$Q$5:$U$67,装備マスタ!$C$5:$G$45),MATCH(C38,IF(H26="リメイク",装備マスタ!$P$5:$P$67,装備マスタ!$B$5:$B$45),0),MATCH(H27,IF(H26="リメイク",装備マスタ!$Q$4:$U$4,装備マスタ!$C$4:$G$4),0))="","",INDEX(IF(H26="リメイク",装備マスタ!$Q$5:$U$67,装備マスタ!$C$5:$G$45),MATCH(C38,IF(H26="リメイク",装備マスタ!$P$5:$P$67,装備マスタ!$B$5:$B68),0),MATCH(H27,IF(H26="リメイク",装備マスタ!$Q$4:$U$4,装備マスタ!$C$4:$G$4),0))))</f>
        <v>15</v>
      </c>
      <c r="I38" s="3">
        <f>IF(C38="","",IF(INDEX(IF(H26="リメイク",装備マスタ!$Q$5:$U$67,装備マスタ!$C$5:$G$45),MATCH(C38,IF(H26="リメイク",装備マスタ!$P$5:$P$67,装備マスタ!$B$5:$B$45),0),MATCH(I27,IF(H26="リメイク",装備マスタ!$Q$4:$U$4,装備マスタ!$C$4:$G$4),0))="","",INDEX(IF(H26="リメイク",装備マスタ!$Q$5:$U$67,装備マスタ!$C$5:$G$45),MATCH(C38,IF(H26="リメイク",装備マスタ!$P$5:$P$67,装備マスタ!$B$5:$B68),0),MATCH(I27,IF(H26="リメイク",装備マスタ!$Q$4:$U$4,装備マスタ!$C$4:$G$4),0))))</f>
        <v>15</v>
      </c>
      <c r="J38" s="3">
        <f>IF(C38="","",IF(INDEX(IF(H26="リメイク",装備マスタ!$Q$5:$U$67,装備マスタ!$C$5:$G$45),MATCH(C38,IF(H26="リメイク",装備マスタ!$P$5:$P$67,装備マスタ!$B$5:$B$45),0),MATCH(J27,IF(H26="リメイク",装備マスタ!$Q$4:$U$4,装備マスタ!$C$4:$G$4),0))="","",INDEX(IF(H26="リメイク",装備マスタ!$Q$5:$U$67,装備マスタ!$C$5:$G$45),MATCH(C38,IF(H26="リメイク",装備マスタ!$P$5:$P$67,装備マスタ!$B$5:$B68),0),MATCH(J27,IF(H26="リメイク",装備マスタ!$Q$4:$U$4,装備マスタ!$C$4:$G$4),0))))</f>
        <v>15</v>
      </c>
      <c r="K38" s="3">
        <f>IF(C38="","",IF(INDEX(IF(H26="リメイク",装備マスタ!$Q$5:$U$67,装備マスタ!$C$5:$G$45),MATCH(C38,IF(H26="リメイク",装備マスタ!$P$5:$P$67,装備マスタ!$B$5:$B$45),0),MATCH(K27,IF(H26="リメイク",装備マスタ!$Q$4:$U$4,装備マスタ!$C$4:$G$4),0))="","",INDEX(IF(H26="リメイク",装備マスタ!$Q$5:$U$67,装備マスタ!$C$5:$G$45),MATCH(C38,IF(H26="リメイク",装備マスタ!$P$5:$P$67,装備マスタ!$B$5:$B68),0),MATCH(K27,IF(H26="リメイク",装備マスタ!$Q$4:$U$4,装備マスタ!$C$4:$G$4),0))))</f>
        <v>15</v>
      </c>
      <c r="L38" s="13"/>
      <c r="M38" s="67" t="s">
        <v>15</v>
      </c>
      <c r="N38" s="15" t="s">
        <v>162</v>
      </c>
      <c r="O38" s="16"/>
      <c r="P38" s="16"/>
      <c r="Q38" s="26"/>
      <c r="R38" s="3">
        <f>IF(N38="","",IF(INDEX(IF(S26="リメイク",装備マスタ!$Q$5:$U$67,装備マスタ!$C$5:$G$45),MATCH(N38,IF(S26="リメイク",装備マスタ!$P$5:$P$67,装備マスタ!$B$5:$B$45),0),MATCH(R27,IF(S26="リメイク",装備マスタ!$Q$4:$U$4,装備マスタ!$C$4:$G$4),0))="","",INDEX(IF(S26="リメイク",装備マスタ!$Q$5:$U$67,装備マスタ!$C$5:$G$45),MATCH(N38,IF(S26="リメイク",装備マスタ!$P$5:$P$67,装備マスタ!$B$5:$B68),0),MATCH(R27,IF(S26="リメイク",装備マスタ!$Q$4:$U$4,装備マスタ!$C$4:$G$4),0))))</f>
        <v>15</v>
      </c>
      <c r="S38" s="3">
        <f>IF(N38="","",IF(INDEX(IF(S26="リメイク",装備マスタ!$Q$5:$U$67,装備マスタ!$C$5:$G$45),MATCH(N38,IF(S26="リメイク",装備マスタ!$P$5:$P$67,装備マスタ!$B$5:$B$45),0),MATCH(S27,IF(S26="リメイク",装備マスタ!$Q$4:$U$4,装備マスタ!$C$4:$G$4),0))="","",INDEX(IF(S26="リメイク",装備マスタ!$Q$5:$U$67,装備マスタ!$C$5:$G$45),MATCH(N38,IF(S26="リメイク",装備マスタ!$P$5:$P$67,装備マスタ!$B$5:$B68),0),MATCH(S27,IF(S26="リメイク",装備マスタ!$Q$4:$U$4,装備マスタ!$C$4:$G$4),0))))</f>
        <v>15</v>
      </c>
      <c r="T38" s="3">
        <f>IF(N38="","",IF(INDEX(IF(S26="リメイク",装備マスタ!$Q$5:$U$67,装備マスタ!$C$5:$G$45),MATCH(N38,IF(S26="リメイク",装備マスタ!$P$5:$P$67,装備マスタ!$B$5:$B$45),0),MATCH(T27,IF(S26="リメイク",装備マスタ!$Q$4:$U$4,装備マスタ!$C$4:$G$4),0))="","",INDEX(IF(S26="リメイク",装備マスタ!$Q$5:$U$67,装備マスタ!$C$5:$G$45),MATCH(N38,IF(S26="リメイク",装備マスタ!$P$5:$P$67,装備マスタ!$B$5:$B68),0),MATCH(T27,IF(S26="リメイク",装備マスタ!$Q$4:$U$4,装備マスタ!$C$4:$G$4),0))))</f>
        <v>15</v>
      </c>
      <c r="U38" s="3">
        <f>IF(N38="","",IF(INDEX(IF(S26="リメイク",装備マスタ!$Q$5:$U$67,装備マスタ!$C$5:$G$45),MATCH(N38,IF(S26="リメイク",装備マスタ!$P$5:$P$67,装備マスタ!$B$5:$B$45),0),MATCH(U27,IF(S26="リメイク",装備マスタ!$Q$4:$U$4,装備マスタ!$C$4:$G$4),0))="","",INDEX(IF(S26="リメイク",装備マスタ!$Q$5:$U$67,装備マスタ!$C$5:$G$45),MATCH(N38,IF(S26="リメイク",装備マスタ!$P$5:$P$67,装備マスタ!$B$5:$B68),0),MATCH(U27,IF(S26="リメイク",装備マスタ!$Q$4:$U$4,装備マスタ!$C$4:$G$4),0))))</f>
        <v>15</v>
      </c>
      <c r="V38" s="3">
        <f>IF(N38="","",IF(INDEX(IF(S26="リメイク",装備マスタ!$Q$5:$U$67,装備マスタ!$C$5:$G$45),MATCH(N38,IF(S26="リメイク",装備マスタ!$P$5:$P$67,装備マスタ!$B$5:$B$45),0),MATCH(V27,IF(S26="リメイク",装備マスタ!$Q$4:$U$4,装備マスタ!$C$4:$G$4),0))="","",INDEX(IF(S26="リメイク",装備マスタ!$Q$5:$U$67,装備マスタ!$C$5:$G$45),MATCH(N38,IF(S26="リメイク",装備マスタ!$P$5:$P$67,装備マスタ!$B$5:$B68),0),MATCH(V27,IF(S26="リメイク",装備マスタ!$Q$4:$U$4,装備マスタ!$C$4:$G$4),0))))</f>
        <v>15</v>
      </c>
      <c r="W38" s="13"/>
      <c r="X38" s="67" t="s">
        <v>15</v>
      </c>
      <c r="Y38" s="15" t="s">
        <v>188</v>
      </c>
      <c r="Z38" s="16"/>
      <c r="AA38" s="16"/>
      <c r="AB38" s="26"/>
      <c r="AC38" s="3" t="str">
        <f>IF(Y38="","",IF(INDEX(IF(AD26="リメイク",装備マスタ!$Q$5:$U$67,装備マスタ!$C$5:$G$45),MATCH(Y38,IF(AD26="リメイク",装備マスタ!$P$5:$P$67,装備マスタ!$B$5:$B$45),0),MATCH(AC27,IF(AD26="リメイク",装備マスタ!$Q$4:$U$4,装備マスタ!$C$4:$G$4),0))="","",INDEX(IF(AD26="リメイク",装備マスタ!$Q$5:$U$67,装備マスタ!$C$5:$G$45),MATCH(Y38,IF(AD26="リメイク",装備マスタ!$P$5:$P$67,装備マスタ!$B$5:$B68),0),MATCH(AC27,IF(AD26="リメイク",装備マスタ!$Q$4:$U$4,装備マスタ!$C$4:$G$4),0))))</f>
        <v/>
      </c>
      <c r="AD38" s="3" t="str">
        <f>IF(Y38="","",IF(INDEX(IF(AD26="リメイク",装備マスタ!$Q$5:$U$67,装備マスタ!$C$5:$G$45),MATCH(Y38,IF(AD26="リメイク",装備マスタ!$P$5:$P$67,装備マスタ!$B$5:$B$45),0),MATCH(AD27,IF(AD26="リメイク",装備マスタ!$Q$4:$U$4,装備マスタ!$C$4:$G$4),0))="","",INDEX(IF(AD26="リメイク",装備マスタ!$Q$5:$U$67,装備マスタ!$C$5:$G$45),MATCH(Y38,IF(AD26="リメイク",装備マスタ!$P$5:$P$67,装備マスタ!$B$5:$B68),0),MATCH(AD27,IF(AD26="リメイク",装備マスタ!$Q$4:$U$4,装備マスタ!$C$4:$G$4),0))))</f>
        <v/>
      </c>
      <c r="AE38" s="3" t="str">
        <f>IF(Y38="","",IF(INDEX(IF(AD26="リメイク",装備マスタ!$Q$5:$U$67,装備マスタ!$C$5:$G$45),MATCH(Y38,IF(AD26="リメイク",装備マスタ!$P$5:$P$67,装備マスタ!$B$5:$B$45),0),MATCH(AE27,IF(AD26="リメイク",装備マスタ!$Q$4:$U$4,装備マスタ!$C$4:$G$4),0))="","",INDEX(IF(AD26="リメイク",装備マスタ!$Q$5:$U$67,装備マスタ!$C$5:$G$45),MATCH(Y38,IF(AD26="リメイク",装備マスタ!$P$5:$P$67,装備マスタ!$B$5:$B68),0),MATCH(AE27,IF(AD26="リメイク",装備マスタ!$Q$4:$U$4,装備マスタ!$C$4:$G$4),0))))</f>
        <v/>
      </c>
      <c r="AF38" s="3">
        <f>IF(Y38="","",IF(INDEX(IF(AD26="リメイク",装備マスタ!$Q$5:$U$67,装備マスタ!$C$5:$G$45),MATCH(Y38,IF(AD26="リメイク",装備マスタ!$P$5:$P$67,装備マスタ!$B$5:$B$45),0),MATCH(AF27,IF(AD26="リメイク",装備マスタ!$Q$4:$U$4,装備マスタ!$C$4:$G$4),0))="","",INDEX(IF(AD26="リメイク",装備マスタ!$Q$5:$U$67,装備マスタ!$C$5:$G$45),MATCH(Y38,IF(AD26="リメイク",装備マスタ!$P$5:$P$67,装備マスタ!$B$5:$B68),0),MATCH(AF27,IF(AD26="リメイク",装備マスタ!$Q$4:$U$4,装備マスタ!$C$4:$G$4),0))))</f>
        <v>15</v>
      </c>
      <c r="AG38" s="3">
        <f>IF(Y38="","",IF(INDEX(IF(AD26="リメイク",装備マスタ!$Q$5:$U$67,装備マスタ!$C$5:$G$45),MATCH(Y38,IF(AD26="リメイク",装備マスタ!$P$5:$P$67,装備マスタ!$B$5:$B$45),0),MATCH(AG27,IF(AD26="リメイク",装備マスタ!$Q$4:$U$4,装備マスタ!$C$4:$G$4),0))="","",INDEX(IF(AD26="リメイク",装備マスタ!$Q$5:$U$67,装備マスタ!$C$5:$G$45),MATCH(Y38,IF(AD26="リメイク",装備マスタ!$P$5:$P$67,装備マスタ!$B$5:$B68),0),MATCH(AG27,IF(AD26="リメイク",装備マスタ!$Q$4:$U$4,装備マスタ!$C$4:$G$4),0))))</f>
        <v>15</v>
      </c>
      <c r="AH38" s="13"/>
      <c r="AI38" s="67" t="s">
        <v>15</v>
      </c>
      <c r="AJ38" s="15" t="s">
        <v>162</v>
      </c>
      <c r="AK38" s="16"/>
      <c r="AL38" s="16"/>
      <c r="AM38" s="26"/>
      <c r="AN38" s="3">
        <f>IF(AJ38="","",IF(INDEX(IF(AO26="リメイク",装備マスタ!$Q$5:$U$67,装備マスタ!$C$5:$G$45),MATCH(AJ38,IF(AO26="リメイク",装備マスタ!$P$5:$P$67,装備マスタ!$B$5:$B$45),0),MATCH(AN27,IF(AO26="リメイク",装備マスタ!$Q$4:$U$4,装備マスタ!$C$4:$G$4),0))="","",INDEX(IF(AO26="リメイク",装備マスタ!$Q$5:$U$67,装備マスタ!$C$5:$G$45),MATCH(AJ38,IF(AO26="リメイク",装備マスタ!$P$5:$P$67,装備マスタ!$B$5:$B68),0),MATCH(AN27,IF(AO26="リメイク",装備マスタ!$Q$4:$U$4,装備マスタ!$C$4:$G$4),0))))</f>
        <v>15</v>
      </c>
      <c r="AO38" s="3">
        <f>IF(AJ38="","",IF(INDEX(IF(AO26="リメイク",装備マスタ!$Q$5:$U$67,装備マスタ!$C$5:$G$45),MATCH(AJ38,IF(AO26="リメイク",装備マスタ!$P$5:$P$67,装備マスタ!$B$5:$B$45),0),MATCH(AO27,IF(AO26="リメイク",装備マスタ!$Q$4:$U$4,装備マスタ!$C$4:$G$4),0))="","",INDEX(IF(AO26="リメイク",装備マスタ!$Q$5:$U$67,装備マスタ!$C$5:$G$45),MATCH(AJ38,IF(AO26="リメイク",装備マスタ!$P$5:$P$67,装備マスタ!$B$5:$B68),0),MATCH(AO27,IF(AO26="リメイク",装備マスタ!$Q$4:$U$4,装備マスタ!$C$4:$G$4),0))))</f>
        <v>15</v>
      </c>
      <c r="AP38" s="3">
        <f>IF(AJ38="","",IF(INDEX(IF(AO26="リメイク",装備マスタ!$Q$5:$U$67,装備マスタ!$C$5:$G$45),MATCH(AJ38,IF(AO26="リメイク",装備マスタ!$P$5:$P$67,装備マスタ!$B$5:$B$45),0),MATCH(AP27,IF(AO26="リメイク",装備マスタ!$Q$4:$U$4,装備マスタ!$C$4:$G$4),0))="","",INDEX(IF(AO26="リメイク",装備マスタ!$Q$5:$U$67,装備マスタ!$C$5:$G$45),MATCH(AJ38,IF(AO26="リメイク",装備マスタ!$P$5:$P$67,装備マスタ!$B$5:$B68),0),MATCH(AP27,IF(AO26="リメイク",装備マスタ!$Q$4:$U$4,装備マスタ!$C$4:$G$4),0))))</f>
        <v>15</v>
      </c>
      <c r="AQ38" s="3">
        <f>IF(AJ38="","",IF(INDEX(IF(AO26="リメイク",装備マスタ!$Q$5:$U$67,装備マスタ!$C$5:$G$45),MATCH(AJ38,IF(AO26="リメイク",装備マスタ!$P$5:$P$67,装備マスタ!$B$5:$B$45),0),MATCH(AQ27,IF(AO26="リメイク",装備マスタ!$Q$4:$U$4,装備マスタ!$C$4:$G$4),0))="","",INDEX(IF(AO26="リメイク",装備マスタ!$Q$5:$U$67,装備マスタ!$C$5:$G$45),MATCH(AJ38,IF(AO26="リメイク",装備マスタ!$P$5:$P$67,装備マスタ!$B$5:$B68),0),MATCH(AQ27,IF(AO26="リメイク",装備マスタ!$Q$4:$U$4,装備マスタ!$C$4:$G$4),0))))</f>
        <v>15</v>
      </c>
      <c r="AR38" s="3">
        <f>IF(AJ38="","",IF(INDEX(IF(AO26="リメイク",装備マスタ!$Q$5:$U$67,装備マスタ!$C$5:$G$45),MATCH(AJ38,IF(AO26="リメイク",装備マスタ!$P$5:$P$67,装備マスタ!$B$5:$B$45),0),MATCH(AR27,IF(AO26="リメイク",装備マスタ!$Q$4:$U$4,装備マスタ!$C$4:$G$4),0))="","",INDEX(IF(AO26="リメイク",装備マスタ!$Q$5:$U$67,装備マスタ!$C$5:$G$45),MATCH(AJ38,IF(AO26="リメイク",装備マスタ!$P$5:$P$67,装備マスタ!$B$5:$B68),0),MATCH(AR27,IF(AO26="リメイク",装備マスタ!$Q$4:$U$4,装備マスタ!$C$4:$G$4),0))))</f>
        <v>15</v>
      </c>
      <c r="AS38" s="13"/>
      <c r="AT38" s="67" t="s">
        <v>15</v>
      </c>
      <c r="AU38" s="15" t="s">
        <v>129</v>
      </c>
      <c r="AV38" s="16"/>
      <c r="AW38" s="16"/>
      <c r="AX38" s="26"/>
      <c r="AY38" s="3" t="str">
        <f>IF(AU38="","",IF(INDEX(IF(AZ26="リメイク",装備マスタ!$Q$5:$U$67,装備マスタ!$C$5:$G$45),MATCH(AU38,IF(AZ26="リメイク",装備マスタ!$P$5:$P$67,装備マスタ!$B$5:$B$45),0),MATCH(AY27,IF(AZ26="リメイク",装備マスタ!$Q$4:$U$4,装備マスタ!$C$4:$G$4),0))="","",INDEX(IF(AZ26="リメイク",装備マスタ!$Q$5:$U$67,装備マスタ!$C$5:$G$45),MATCH(AU38,IF(AZ26="リメイク",装備マスタ!$P$5:$P$67,装備マスタ!$B$5:$B68),0),MATCH(AY27,IF(AZ26="リメイク",装備マスタ!$Q$4:$U$4,装備マスタ!$C$4:$G$4),0))))</f>
        <v/>
      </c>
      <c r="AZ38" s="3" t="str">
        <f>IF(AU38="","",IF(INDEX(IF(AZ26="リメイク",装備マスタ!$Q$5:$U$67,装備マスタ!$C$5:$G$45),MATCH(AU38,IF(AZ26="リメイク",装備マスタ!$P$5:$P$67,装備マスタ!$B$5:$B$45),0),MATCH(AZ27,IF(AZ26="リメイク",装備マスタ!$Q$4:$U$4,装備マスタ!$C$4:$G$4),0))="","",INDEX(IF(AZ26="リメイク",装備マスタ!$Q$5:$U$67,装備マスタ!$C$5:$G$45),MATCH(AU38,IF(AZ26="リメイク",装備マスタ!$P$5:$P$67,装備マスタ!$B$5:$B68),0),MATCH(AZ27,IF(AZ26="リメイク",装備マスタ!$Q$4:$U$4,装備マスタ!$C$4:$G$4),0))))</f>
        <v/>
      </c>
      <c r="BA38" s="3" t="str">
        <f>IF(AU38="","",IF(INDEX(IF(AZ26="リメイク",装備マスタ!$Q$5:$U$67,装備マスタ!$C$5:$G$45),MATCH(AU38,IF(AZ26="リメイク",装備マスタ!$P$5:$P$67,装備マスタ!$B$5:$B$45),0),MATCH(BA27,IF(AZ26="リメイク",装備マスタ!$Q$4:$U$4,装備マスタ!$C$4:$G$4),0))="","",INDEX(IF(AZ26="リメイク",装備マスタ!$Q$5:$U$67,装備マスタ!$C$5:$G$45),MATCH(AU38,IF(AZ26="リメイク",装備マスタ!$P$5:$P$67,装備マスタ!$B$5:$B68),0),MATCH(BA27,IF(AZ26="リメイク",装備マスタ!$Q$4:$U$4,装備マスタ!$C$4:$G$4),0))))</f>
        <v/>
      </c>
      <c r="BB38" s="3" t="str">
        <f>IF(AU38="","",IF(INDEX(IF(AZ26="リメイク",装備マスタ!$Q$5:$U$67,装備マスタ!$C$5:$G$45),MATCH(AU38,IF(AZ26="リメイク",装備マスタ!$P$5:$P$67,装備マスタ!$B$5:$B$45),0),MATCH(BB27,IF(AZ26="リメイク",装備マスタ!$Q$4:$U$4,装備マスタ!$C$4:$G$4),0))="","",INDEX(IF(AZ26="リメイク",装備マスタ!$Q$5:$U$67,装備マスタ!$C$5:$G$45),MATCH(AU38,IF(AZ26="リメイク",装備マスタ!$P$5:$P$67,装備マスタ!$B$5:$B68),0),MATCH(BB27,IF(AZ26="リメイク",装備マスタ!$Q$4:$U$4,装備マスタ!$C$4:$G$4),0))))</f>
        <v/>
      </c>
      <c r="BC38" s="3" t="str">
        <f>IF(AU38="","",IF(INDEX(IF(AZ26="リメイク",装備マスタ!$Q$5:$U$67,装備マスタ!$C$5:$G$45),MATCH(AU38,IF(AZ26="リメイク",装備マスタ!$P$5:$P$67,装備マスタ!$B$5:$B$45),0),MATCH(BC27,IF(AZ26="リメイク",装備マスタ!$Q$4:$U$4,装備マスタ!$C$4:$G$4),0))="","",INDEX(IF(AZ26="リメイク",装備マスタ!$Q$5:$U$67,装備マスタ!$C$5:$G$45),MATCH(AU38,IF(AZ26="リメイク",装備マスタ!$P$5:$P$67,装備マスタ!$B$5:$B68),0),MATCH(BC27,IF(AZ26="リメイク",装備マスタ!$Q$4:$U$4,装備マスタ!$C$4:$G$4),0))))</f>
        <v/>
      </c>
    </row>
    <row r="39" spans="2:55" x14ac:dyDescent="0.4">
      <c r="B39" s="67" t="s">
        <v>16</v>
      </c>
      <c r="C39" s="15" t="s">
        <v>127</v>
      </c>
      <c r="D39" s="16"/>
      <c r="E39" s="16"/>
      <c r="F39" s="26"/>
      <c r="G39" s="3" t="str">
        <f>IF(C39="","",IF(INDEX(IF(H26="リメイク",装備マスタ!$X$5:$AB$67,装備マスタ!$J$5:$N$45),MATCH(C39,IF(H26="リメイク",装備マスタ!$W$5:$W$67,装備マスタ!$I$5:$I$45),0),MATCH(G27,IF(H26="リメイク",装備マスタ!$X$4:$AB$4,装備マスタ!$J$4:$N$4),0))="","",INDEX(IF(H26="リメイク",装備マスタ!$X$5:$AB$67,装備マスタ!$J$5:$N$45),MATCH(C39,IF(H26="リメイク",装備マスタ!$W$5:$W$67,装備マスタ!$I$5:$I68),0),MATCH(G27,IF(H26="リメイク",装備マスタ!$X$4:$AB$4,装備マスタ!$J$4:$N$4),0))))</f>
        <v/>
      </c>
      <c r="H39" s="3" t="str">
        <f>IF(C39="","",IF(INDEX(IF(H26="リメイク",装備マスタ!$X$5:$AB$67,装備マスタ!$J$5:$N$45),MATCH(C39,IF(H26="リメイク",装備マスタ!$W$5:$W$67,装備マスタ!$I$5:$I$45),0),MATCH(H27,IF(H26="リメイク",装備マスタ!$X$4:$AB$4,装備マスタ!$J$4:$N$4),0))="","",INDEX(IF(H26="リメイク",装備マスタ!$X$5:$AB$67,装備マスタ!$J$5:$N$45),MATCH(C39,IF(H26="リメイク",装備マスタ!$W$5:$W$67,装備マスタ!$I$5:$I68),0),MATCH(H27,IF(H26="リメイク",装備マスタ!$X$4:$AB$4,装備マスタ!$J$4:$N$4),0))))</f>
        <v/>
      </c>
      <c r="I39" s="3" t="str">
        <f>IF(C39="","",IF(INDEX(IF(H26="リメイク",装備マスタ!$X$5:$AB$67,装備マスタ!$J$5:$N$45),MATCH(C39,IF(H26="リメイク",装備マスタ!$W$5:$W$67,装備マスタ!$I$5:$I$45),0),MATCH(I27,IF(H26="リメイク",装備マスタ!$X$4:$AB$4,装備マスタ!$J$4:$N$4),0))="","",INDEX(IF(H26="リメイク",装備マスタ!$X$5:$AB$67,装備マスタ!$J$5:$N$45),MATCH(C39,IF(H26="リメイク",装備マスタ!$W$5:$W$67,装備マスタ!$I$5:$I68),0),MATCH(I27,IF(H26="リメイク",装備マスタ!$X$4:$AB$4,装備マスタ!$J$4:$N$4),0))))</f>
        <v/>
      </c>
      <c r="J39" s="3" t="str">
        <f>IF(C39="","",IF(INDEX(IF(H26="リメイク",装備マスタ!$X$5:$AB$67,装備マスタ!$J$5:$N$45),MATCH(C39,IF(H26="リメイク",装備マスタ!$W$5:$W$67,装備マスタ!$I$5:$I$45),0),MATCH(J27,IF(H26="リメイク",装備マスタ!$X$4:$AB$4,装備マスタ!$J$4:$N$4),0))="","",INDEX(IF(H26="リメイク",装備マスタ!$X$5:$AB$67,装備マスタ!$J$5:$N$45),MATCH(C39,IF(H26="リメイク",装備マスタ!$W$5:$W$67,装備マスタ!$I$5:$I68),0),MATCH(J27,IF(H26="リメイク",装備マスタ!$X$4:$AB$4,装備マスタ!$J$4:$N$4),0))))</f>
        <v/>
      </c>
      <c r="K39" s="3" t="str">
        <f>IF(C39="","",IF(INDEX(IF(H26="リメイク",装備マスタ!$X$5:$AB$67,装備マスタ!$J$5:$N$45),MATCH(C39,IF(H26="リメイク",装備マスタ!$W$5:$W$67,装備マスタ!$I$5:$I$45),0),MATCH(K27,IF(H26="リメイク",装備マスタ!$X$4:$AB$4,装備マスタ!$J$4:$N$4),0))="","",INDEX(IF(H26="リメイク",装備マスタ!$X$5:$AB$67,装備マスタ!$J$5:$N$45),MATCH(C39,IF(H26="リメイク",装備マスタ!$W$5:$W$67,装備マスタ!$I$5:$I68),0),MATCH(K27,IF(H26="リメイク",装備マスタ!$X$4:$AB$4,装備マスタ!$J$4:$N$4),0))))</f>
        <v/>
      </c>
      <c r="L39" s="13"/>
      <c r="M39" s="67" t="s">
        <v>16</v>
      </c>
      <c r="N39" s="15" t="s">
        <v>127</v>
      </c>
      <c r="O39" s="16"/>
      <c r="P39" s="16"/>
      <c r="Q39" s="26"/>
      <c r="R39" s="3" t="str">
        <f>IF(N39="","",IF(INDEX(IF(S26="リメイク",装備マスタ!$X$5:$AB$67,装備マスタ!$J$5:$N$45),MATCH(N39,IF(S26="リメイク",装備マスタ!$W$5:$W$67,装備マスタ!$I$5:$I$45),0),MATCH(R27,IF(S26="リメイク",装備マスタ!$X$4:$AB$4,装備マスタ!$J$4:$N$4),0))="","",INDEX(IF(S26="リメイク",装備マスタ!$X$5:$AB$67,装備マスタ!$J$5:$N$45),MATCH(N39,IF(S26="リメイク",装備マスタ!$W$5:$W$67,装備マスタ!$I$5:$I68),0),MATCH(R27,IF(S26="リメイク",装備マスタ!$X$4:$AB$4,装備マスタ!$J$4:$N$4),0))))</f>
        <v/>
      </c>
      <c r="S39" s="3" t="str">
        <f>IF(N39="","",IF(INDEX(IF(S26="リメイク",装備マスタ!$X$5:$AB$67,装備マスタ!$J$5:$N$45),MATCH(N39,IF(S26="リメイク",装備マスタ!$W$5:$W$67,装備マスタ!$I$5:$I$45),0),MATCH(S27,IF(S26="リメイク",装備マスタ!$X$4:$AB$4,装備マスタ!$J$4:$N$4),0))="","",INDEX(IF(S26="リメイク",装備マスタ!$X$5:$AB$67,装備マスタ!$J$5:$N$45),MATCH(N39,IF(S26="リメイク",装備マスタ!$W$5:$W$67,装備マスタ!$I$5:$I68),0),MATCH(S27,IF(S26="リメイク",装備マスタ!$X$4:$AB$4,装備マスタ!$J$4:$N$4),0))))</f>
        <v/>
      </c>
      <c r="T39" s="3" t="str">
        <f>IF(N39="","",IF(INDEX(IF(S26="リメイク",装備マスタ!$X$5:$AB$67,装備マスタ!$J$5:$N$45),MATCH(N39,IF(S26="リメイク",装備マスタ!$W$5:$W$67,装備マスタ!$I$5:$I$45),0),MATCH(T27,IF(S26="リメイク",装備マスタ!$X$4:$AB$4,装備マスタ!$J$4:$N$4),0))="","",INDEX(IF(S26="リメイク",装備マスタ!$X$5:$AB$67,装備マスタ!$J$5:$N$45),MATCH(N39,IF(S26="リメイク",装備マスタ!$W$5:$W$67,装備マスタ!$I$5:$I68),0),MATCH(T27,IF(S26="リメイク",装備マスタ!$X$4:$AB$4,装備マスタ!$J$4:$N$4),0))))</f>
        <v/>
      </c>
      <c r="U39" s="3" t="str">
        <f>IF(N39="","",IF(INDEX(IF(S26="リメイク",装備マスタ!$X$5:$AB$67,装備マスタ!$J$5:$N$45),MATCH(N39,IF(S26="リメイク",装備マスタ!$W$5:$W$67,装備マスタ!$I$5:$I$45),0),MATCH(U27,IF(S26="リメイク",装備マスタ!$X$4:$AB$4,装備マスタ!$J$4:$N$4),0))="","",INDEX(IF(S26="リメイク",装備マスタ!$X$5:$AB$67,装備マスタ!$J$5:$N$45),MATCH(N39,IF(S26="リメイク",装備マスタ!$W$5:$W$67,装備マスタ!$I$5:$I68),0),MATCH(U27,IF(S26="リメイク",装備マスタ!$X$4:$AB$4,装備マスタ!$J$4:$N$4),0))))</f>
        <v/>
      </c>
      <c r="V39" s="3" t="str">
        <f>IF(N39="","",IF(INDEX(IF(S26="リメイク",装備マスタ!$X$5:$AB$67,装備マスタ!$J$5:$N$45),MATCH(N39,IF(S26="リメイク",装備マスタ!$W$5:$W$67,装備マスタ!$I$5:$I$45),0),MATCH(V27,IF(S26="リメイク",装備マスタ!$X$4:$AB$4,装備マスタ!$J$4:$N$4),0))="","",INDEX(IF(S26="リメイク",装備マスタ!$X$5:$AB$67,装備マスタ!$J$5:$N$45),MATCH(N39,IF(S26="リメイク",装備マスタ!$W$5:$W$67,装備マスタ!$I$5:$I68),0),MATCH(V27,IF(S26="リメイク",装備マスタ!$X$4:$AB$4,装備マスタ!$J$4:$N$4),0))))</f>
        <v/>
      </c>
      <c r="W39" s="13"/>
      <c r="X39" s="67" t="s">
        <v>16</v>
      </c>
      <c r="Y39" s="15" t="s">
        <v>127</v>
      </c>
      <c r="Z39" s="16"/>
      <c r="AA39" s="16"/>
      <c r="AB39" s="26"/>
      <c r="AC39" s="3" t="str">
        <f>IF(Y39="","",IF(INDEX(IF(AD26="リメイク",装備マスタ!$X$5:$AB$67,装備マスタ!$J$5:$N$45),MATCH(Y39,IF(AD26="リメイク",装備マスタ!$W$5:$W$67,装備マスタ!$I$5:$I$45),0),MATCH(AC27,IF(AD26="リメイク",装備マスタ!$X$4:$AB$4,装備マスタ!$J$4:$N$4),0))="","",INDEX(IF(AD26="リメイク",装備マスタ!$X$5:$AB$67,装備マスタ!$J$5:$N$45),MATCH(Y39,IF(AD26="リメイク",装備マスタ!$W$5:$W$67,装備マスタ!$I$5:$I68),0),MATCH(AC27,IF(AD26="リメイク",装備マスタ!$X$4:$AB$4,装備マスタ!$J$4:$N$4),0))))</f>
        <v/>
      </c>
      <c r="AD39" s="3" t="str">
        <f>IF(Y39="","",IF(INDEX(IF(AD26="リメイク",装備マスタ!$X$5:$AB$67,装備マスタ!$J$5:$N$45),MATCH(Y39,IF(AD26="リメイク",装備マスタ!$W$5:$W$67,装備マスタ!$I$5:$I$45),0),MATCH(AD27,IF(AD26="リメイク",装備マスタ!$X$4:$AB$4,装備マスタ!$J$4:$N$4),0))="","",INDEX(IF(AD26="リメイク",装備マスタ!$X$5:$AB$67,装備マスタ!$J$5:$N$45),MATCH(Y39,IF(AD26="リメイク",装備マスタ!$W$5:$W$67,装備マスタ!$I$5:$I68),0),MATCH(AD27,IF(AD26="リメイク",装備マスタ!$X$4:$AB$4,装備マスタ!$J$4:$N$4),0))))</f>
        <v/>
      </c>
      <c r="AE39" s="3" t="str">
        <f>IF(Y39="","",IF(INDEX(IF(AD26="リメイク",装備マスタ!$X$5:$AB$67,装備マスタ!$J$5:$N$45),MATCH(Y39,IF(AD26="リメイク",装備マスタ!$W$5:$W$67,装備マスタ!$I$5:$I$45),0),MATCH(AE27,IF(AD26="リメイク",装備マスタ!$X$4:$AB$4,装備マスタ!$J$4:$N$4),0))="","",INDEX(IF(AD26="リメイク",装備マスタ!$X$5:$AB$67,装備マスタ!$J$5:$N$45),MATCH(Y39,IF(AD26="リメイク",装備マスタ!$W$5:$W$67,装備マスタ!$I$5:$I68),0),MATCH(AE27,IF(AD26="リメイク",装備マスタ!$X$4:$AB$4,装備マスタ!$J$4:$N$4),0))))</f>
        <v/>
      </c>
      <c r="AF39" s="3" t="str">
        <f>IF(Y39="","",IF(INDEX(IF(AD26="リメイク",装備マスタ!$X$5:$AB$67,装備マスタ!$J$5:$N$45),MATCH(Y39,IF(AD26="リメイク",装備マスタ!$W$5:$W$67,装備マスタ!$I$5:$I$45),0),MATCH(AF27,IF(AD26="リメイク",装備マスタ!$X$4:$AB$4,装備マスタ!$J$4:$N$4),0))="","",INDEX(IF(AD26="リメイク",装備マスタ!$X$5:$AB$67,装備マスタ!$J$5:$N$45),MATCH(Y39,IF(AD26="リメイク",装備マスタ!$W$5:$W$67,装備マスタ!$I$5:$I68),0),MATCH(AF27,IF(AD26="リメイク",装備マスタ!$X$4:$AB$4,装備マスタ!$J$4:$N$4),0))))</f>
        <v/>
      </c>
      <c r="AG39" s="3" t="str">
        <f>IF(Y39="","",IF(INDEX(IF(AD26="リメイク",装備マスタ!$X$5:$AB$67,装備マスタ!$J$5:$N$45),MATCH(Y39,IF(AD26="リメイク",装備マスタ!$W$5:$W$67,装備マスタ!$I$5:$I$45),0),MATCH(AG27,IF(AD26="リメイク",装備マスタ!$X$4:$AB$4,装備マスタ!$J$4:$N$4),0))="","",INDEX(IF(AD26="リメイク",装備マスタ!$X$5:$AB$67,装備マスタ!$J$5:$N$45),MATCH(Y39,IF(AD26="リメイク",装備マスタ!$W$5:$W$67,装備マスタ!$I$5:$I68),0),MATCH(AG27,IF(AD26="リメイク",装備マスタ!$X$4:$AB$4,装備マスタ!$J$4:$N$4),0))))</f>
        <v/>
      </c>
      <c r="AH39" s="13"/>
      <c r="AI39" s="67" t="s">
        <v>16</v>
      </c>
      <c r="AJ39" s="15" t="s">
        <v>167</v>
      </c>
      <c r="AK39" s="16"/>
      <c r="AL39" s="16"/>
      <c r="AM39" s="26"/>
      <c r="AN39" s="3" t="str">
        <f>IF(AJ39="","",IF(INDEX(IF(AO26="リメイク",装備マスタ!$X$5:$AB$67,装備マスタ!$J$5:$N$45),MATCH(AJ39,IF(AO26="リメイク",装備マスタ!$W$5:$W$67,装備マスタ!$I$5:$I$45),0),MATCH(AN27,IF(AO26="リメイク",装備マスタ!$X$4:$AB$4,装備マスタ!$J$4:$N$4),0))="","",INDEX(IF(AO26="リメイク",装備マスタ!$X$5:$AB$67,装備マスタ!$J$5:$N$45),MATCH(AJ39,IF(AO26="リメイク",装備マスタ!$W$5:$W$67,装備マスタ!$I$5:$I68),0),MATCH(AN27,IF(AO26="リメイク",装備マスタ!$X$4:$AB$4,装備マスタ!$J$4:$N$4),0))))</f>
        <v/>
      </c>
      <c r="AO39" s="3">
        <f>IF(AJ39="","",IF(INDEX(IF(AO26="リメイク",装備マスタ!$X$5:$AB$67,装備マスタ!$J$5:$N$45),MATCH(AJ39,IF(AO26="リメイク",装備マスタ!$W$5:$W$67,装備マスタ!$I$5:$I$45),0),MATCH(AO27,IF(AO26="リメイク",装備マスタ!$X$4:$AB$4,装備マスタ!$J$4:$N$4),0))="","",INDEX(IF(AO26="リメイク",装備マスタ!$X$5:$AB$67,装備マスタ!$J$5:$N$45),MATCH(AJ39,IF(AO26="リメイク",装備マスタ!$W$5:$W$67,装備マスタ!$I$5:$I68),0),MATCH(AO27,IF(AO26="リメイク",装備マスタ!$X$4:$AB$4,装備マスタ!$J$4:$N$4),0))))</f>
        <v>5</v>
      </c>
      <c r="AP39" s="3" t="str">
        <f>IF(AJ39="","",IF(INDEX(IF(AO26="リメイク",装備マスタ!$X$5:$AB$67,装備マスタ!$J$5:$N$45),MATCH(AJ39,IF(AO26="リメイク",装備マスタ!$W$5:$W$67,装備マスタ!$I$5:$I$45),0),MATCH(AP27,IF(AO26="リメイク",装備マスタ!$X$4:$AB$4,装備マスタ!$J$4:$N$4),0))="","",INDEX(IF(AO26="リメイク",装備マスタ!$X$5:$AB$67,装備マスタ!$J$5:$N$45),MATCH(AJ39,IF(AO26="リメイク",装備マスタ!$W$5:$W$67,装備マスタ!$I$5:$I68),0),MATCH(AP27,IF(AO26="リメイク",装備マスタ!$X$4:$AB$4,装備マスタ!$J$4:$N$4),0))))</f>
        <v/>
      </c>
      <c r="AQ39" s="3" t="str">
        <f>IF(AJ39="","",IF(INDEX(IF(AO26="リメイク",装備マスタ!$X$5:$AB$67,装備マスタ!$J$5:$N$45),MATCH(AJ39,IF(AO26="リメイク",装備マスタ!$W$5:$W$67,装備マスタ!$I$5:$I$45),0),MATCH(AQ27,IF(AO26="リメイク",装備マスタ!$X$4:$AB$4,装備マスタ!$J$4:$N$4),0))="","",INDEX(IF(AO26="リメイク",装備マスタ!$X$5:$AB$67,装備マスタ!$J$5:$N$45),MATCH(AJ39,IF(AO26="リメイク",装備マスタ!$W$5:$W$67,装備マスタ!$I$5:$I68),0),MATCH(AQ27,IF(AO26="リメイク",装備マスタ!$X$4:$AB$4,装備マスタ!$J$4:$N$4),0))))</f>
        <v/>
      </c>
      <c r="AR39" s="3" t="str">
        <f>IF(AJ39="","",IF(INDEX(IF(AO26="リメイク",装備マスタ!$X$5:$AB$67,装備マスタ!$J$5:$N$45),MATCH(AJ39,IF(AO26="リメイク",装備マスタ!$W$5:$W$67,装備マスタ!$I$5:$I$45),0),MATCH(AR27,IF(AO26="リメイク",装備マスタ!$X$4:$AB$4,装備マスタ!$J$4:$N$4),0))="","",INDEX(IF(AO26="リメイク",装備マスタ!$X$5:$AB$67,装備マスタ!$J$5:$N$45),MATCH(AJ39,IF(AO26="リメイク",装備マスタ!$W$5:$W$67,装備マスタ!$I$5:$I68),0),MATCH(AR27,IF(AO26="リメイク",装備マスタ!$X$4:$AB$4,装備マスタ!$J$4:$N$4),0))))</f>
        <v/>
      </c>
      <c r="AS39" s="13"/>
      <c r="AT39" s="67" t="s">
        <v>16</v>
      </c>
      <c r="AU39" s="15" t="s">
        <v>195</v>
      </c>
      <c r="AV39" s="16"/>
      <c r="AW39" s="16"/>
      <c r="AX39" s="26"/>
      <c r="AY39" s="3" t="str">
        <f>IF(AU39="","",IF(INDEX(IF(AZ26="リメイク",装備マスタ!$X$5:$AB$67,装備マスタ!$J$5:$N$45),MATCH(AU39,IF(AZ26="リメイク",装備マスタ!$W$5:$W$67,装備マスタ!$I$5:$I$45),0),MATCH(AY27,IF(AZ26="リメイク",装備マスタ!$X$4:$AB$4,装備マスタ!$J$4:$N$4),0))="","",INDEX(IF(AZ26="リメイク",装備マスタ!$X$5:$AB$67,装備マスタ!$J$5:$N$45),MATCH(AU39,IF(AZ26="リメイク",装備マスタ!$W$5:$W$67,装備マスタ!$I$5:$I68),0),MATCH(AY27,IF(AZ26="リメイク",装備マスタ!$X$4:$AB$4,装備マスタ!$J$4:$N$4),0))))</f>
        <v/>
      </c>
      <c r="AZ39" s="3" t="str">
        <f>IF(AU39="","",IF(INDEX(IF(AZ26="リメイク",装備マスタ!$X$5:$AB$67,装備マスタ!$J$5:$N$45),MATCH(AU39,IF(AZ26="リメイク",装備マスタ!$W$5:$W$67,装備マスタ!$I$5:$I$45),0),MATCH(AZ27,IF(AZ26="リメイク",装備マスタ!$X$4:$AB$4,装備マスタ!$J$4:$N$4),0))="","",INDEX(IF(AZ26="リメイク",装備マスタ!$X$5:$AB$67,装備マスタ!$J$5:$N$45),MATCH(AU39,IF(AZ26="リメイク",装備マスタ!$W$5:$W$67,装備マスタ!$I$5:$I68),0),MATCH(AZ27,IF(AZ26="リメイク",装備マスタ!$X$4:$AB$4,装備マスタ!$J$4:$N$4),0))))</f>
        <v/>
      </c>
      <c r="BA39" s="3" t="str">
        <f>IF(AU39="","",IF(INDEX(IF(AZ26="リメイク",装備マスタ!$X$5:$AB$67,装備マスタ!$J$5:$N$45),MATCH(AU39,IF(AZ26="リメイク",装備マスタ!$W$5:$W$67,装備マスタ!$I$5:$I$45),0),MATCH(BA27,IF(AZ26="リメイク",装備マスタ!$X$4:$AB$4,装備マスタ!$J$4:$N$4),0))="","",INDEX(IF(AZ26="リメイク",装備マスタ!$X$5:$AB$67,装備マスタ!$J$5:$N$45),MATCH(AU39,IF(AZ26="リメイク",装備マスタ!$W$5:$W$67,装備マスタ!$I$5:$I68),0),MATCH(BA27,IF(AZ26="リメイク",装備マスタ!$X$4:$AB$4,装備マスタ!$J$4:$N$4),0))))</f>
        <v/>
      </c>
      <c r="BB39" s="3" t="str">
        <f>IF(AU39="","",IF(INDEX(IF(AZ26="リメイク",装備マスタ!$X$5:$AB$67,装備マスタ!$J$5:$N$45),MATCH(AU39,IF(AZ26="リメイク",装備マスタ!$W$5:$W$67,装備マスタ!$I$5:$I$45),0),MATCH(BB27,IF(AZ26="リメイク",装備マスタ!$X$4:$AB$4,装備マスタ!$J$4:$N$4),0))="","",INDEX(IF(AZ26="リメイク",装備マスタ!$X$5:$AB$67,装備マスタ!$J$5:$N$45),MATCH(AU39,IF(AZ26="リメイク",装備マスタ!$W$5:$W$67,装備マスタ!$I$5:$I68),0),MATCH(BB27,IF(AZ26="リメイク",装備マスタ!$X$4:$AB$4,装備マスタ!$J$4:$N$4),0))))</f>
        <v/>
      </c>
      <c r="BC39" s="3">
        <f>IF(AU39="","",IF(INDEX(IF(AZ26="リメイク",装備マスタ!$X$5:$AB$67,装備マスタ!$J$5:$N$45),MATCH(AU39,IF(AZ26="リメイク",装備マスタ!$W$5:$W$67,装備マスタ!$I$5:$I$45),0),MATCH(BC27,IF(AZ26="リメイク",装備マスタ!$X$4:$AB$4,装備マスタ!$J$4:$N$4),0))="","",INDEX(IF(AZ26="リメイク",装備マスタ!$X$5:$AB$67,装備マスタ!$J$5:$N$45),MATCH(AU39,IF(AZ26="リメイク",装備マスタ!$W$5:$W$67,装備マスタ!$I$5:$I68),0),MATCH(BC27,IF(AZ26="リメイク",装備マスタ!$X$4:$AB$4,装備マスタ!$J$4:$N$4),0))))</f>
        <v>5</v>
      </c>
    </row>
    <row r="40" spans="2:55" x14ac:dyDescent="0.4">
      <c r="B40" s="67" t="s">
        <v>17</v>
      </c>
      <c r="C40" s="15" t="s">
        <v>185</v>
      </c>
      <c r="D40" s="16"/>
      <c r="E40" s="16"/>
      <c r="F40" s="26"/>
      <c r="G40" s="3">
        <f>IF(C40="","",IF(INDEX(IF(H26="リメイク",装備マスタ!$X$5:$AB$67,装備マスタ!$J$5:$N$45),MATCH(C40,IF(H26="リメイク",装備マスタ!$W$5:$W$67,装備マスタ!$I$5:$I$45),0),MATCH(G27,IF(H26="リメイク",装備マスタ!$X$4:$AB$4,装備マスタ!$J$4:$N$4),0))="","",INDEX(IF(H26="リメイク",装備マスタ!$X$5:$AB$67,装備マスタ!$J$5:$N$45),MATCH(C40,IF(H26="リメイク",装備マスタ!$W$5:$W$67,装備マスタ!$I$5:$I68),0),MATCH(G27,IF(H26="リメイク",装備マスタ!$X$4:$AB$4,装備マスタ!$J$4:$N$4),0))))</f>
        <v>10</v>
      </c>
      <c r="H40" s="3">
        <f>IF(C40="","",IF(INDEX(IF(H26="リメイク",装備マスタ!$X$5:$AB$67,装備マスタ!$J$5:$N$45),MATCH(C40,IF(H26="リメイク",装備マスタ!$W$5:$W$67,装備マスタ!$I$5:$I$45),0),MATCH(H27,IF(H26="リメイク",装備マスタ!$X$4:$AB$4,装備マスタ!$J$4:$N$4),0))="","",INDEX(IF(H26="リメイク",装備マスタ!$X$5:$AB$67,装備マスタ!$J$5:$N$45),MATCH(C40,IF(H26="リメイク",装備マスタ!$W$5:$W$67,装備マスタ!$I$5:$I68),0),MATCH(H27,IF(H26="リメイク",装備マスタ!$X$4:$AB$4,装備マスタ!$J$4:$N$4),0))))</f>
        <v>10</v>
      </c>
      <c r="I40" s="3">
        <f>IF(C40="","",IF(INDEX(IF(H26="リメイク",装備マスタ!$X$5:$AB$67,装備マスタ!$J$5:$N$45),MATCH(C40,IF(H26="リメイク",装備マスタ!$W$5:$W$67,装備マスタ!$I$5:$I$45),0),MATCH(I27,IF(H26="リメイク",装備マスタ!$X$4:$AB$4,装備マスタ!$J$4:$N$4),0))="","",INDEX(IF(H26="リメイク",装備マスタ!$X$5:$AB$67,装備マスタ!$J$5:$N$45),MATCH(C40,IF(H26="リメイク",装備マスタ!$W$5:$W$67,装備マスタ!$I$5:$I68),0),MATCH(I27,IF(H26="リメイク",装備マスタ!$X$4:$AB$4,装備マスタ!$J$4:$N$4),0))))</f>
        <v>10</v>
      </c>
      <c r="J40" s="3" t="str">
        <f>IF(C40="","",IF(INDEX(IF(H26="リメイク",装備マスタ!$X$5:$AB$67,装備マスタ!$J$5:$N$45),MATCH(C40,IF(H26="リメイク",装備マスタ!$W$5:$W$67,装備マスタ!$I$5:$I$45),0),MATCH(J27,IF(H26="リメイク",装備マスタ!$X$4:$AB$4,装備マスタ!$J$4:$N$4),0))="","",INDEX(IF(H26="リメイク",装備マスタ!$X$5:$AB$67,装備マスタ!$J$5:$N$45),MATCH(C40,IF(H26="リメイク",装備マスタ!$W$5:$W$67,装備マスタ!$I$5:$I68),0),MATCH(J27,IF(H26="リメイク",装備マスタ!$X$4:$AB$4,装備マスタ!$J$4:$N$4),0))))</f>
        <v/>
      </c>
      <c r="K40" s="3" t="str">
        <f>IF(C40="","",IF(INDEX(IF(H26="リメイク",装備マスタ!$X$5:$AB$67,装備マスタ!$J$5:$N$45),MATCH(C40,IF(H26="リメイク",装備マスタ!$W$5:$W$67,装備マスタ!$I$5:$I$45),0),MATCH(K27,IF(H26="リメイク",装備マスタ!$X$4:$AB$4,装備マスタ!$J$4:$N$4),0))="","",INDEX(IF(H26="リメイク",装備マスタ!$X$5:$AB$67,装備マスタ!$J$5:$N$45),MATCH(C40,IF(H26="リメイク",装備マスタ!$W$5:$W$67,装備マスタ!$I$5:$I68),0),MATCH(K27,IF(H26="リメイク",装備マスタ!$X$4:$AB$4,装備マスタ!$J$4:$N$4),0))))</f>
        <v/>
      </c>
      <c r="L40" s="13"/>
      <c r="M40" s="67" t="s">
        <v>17</v>
      </c>
      <c r="N40" s="15" t="s">
        <v>23</v>
      </c>
      <c r="O40" s="16"/>
      <c r="P40" s="16"/>
      <c r="Q40" s="26"/>
      <c r="R40" s="3">
        <f>IF(N40="","",IF(INDEX(IF(S26="リメイク",装備マスタ!$X$5:$AB$67,装備マスタ!$J$5:$N$45),MATCH(N40,IF(S26="リメイク",装備マスタ!$W$5:$W$67,装備マスタ!$I$5:$I$45),0),MATCH(R27,IF(S26="リメイク",装備マスタ!$X$4:$AB$4,装備マスタ!$J$4:$N$4),0))="","",INDEX(IF(S26="リメイク",装備マスタ!$X$5:$AB$67,装備マスタ!$J$5:$N$45),MATCH(N40,IF(S26="リメイク",装備マスタ!$W$5:$W$67,装備マスタ!$I$5:$I68),0),MATCH(R27,IF(S26="リメイク",装備マスタ!$X$4:$AB$4,装備マスタ!$J$4:$N$4),0))))</f>
        <v>15</v>
      </c>
      <c r="S40" s="3">
        <f>IF(N40="","",IF(INDEX(IF(S26="リメイク",装備マスタ!$X$5:$AB$67,装備マスタ!$J$5:$N$45),MATCH(N40,IF(S26="リメイク",装備マスタ!$W$5:$W$67,装備マスタ!$I$5:$I$45),0),MATCH(S27,IF(S26="リメイク",装備マスタ!$X$4:$AB$4,装備マスタ!$J$4:$N$4),0))="","",INDEX(IF(S26="リメイク",装備マスタ!$X$5:$AB$67,装備マスタ!$J$5:$N$45),MATCH(N40,IF(S26="リメイク",装備マスタ!$W$5:$W$67,装備マスタ!$I$5:$I68),0),MATCH(S27,IF(S26="リメイク",装備マスタ!$X$4:$AB$4,装備マスタ!$J$4:$N$4),0))))</f>
        <v>15</v>
      </c>
      <c r="T40" s="3">
        <f>IF(N40="","",IF(INDEX(IF(S26="リメイク",装備マスタ!$X$5:$AB$67,装備マスタ!$J$5:$N$45),MATCH(N40,IF(S26="リメイク",装備マスタ!$W$5:$W$67,装備マスタ!$I$5:$I$45),0),MATCH(T27,IF(S26="リメイク",装備マスタ!$X$4:$AB$4,装備マスタ!$J$4:$N$4),0))="","",INDEX(IF(S26="リメイク",装備マスタ!$X$5:$AB$67,装備マスタ!$J$5:$N$45),MATCH(N40,IF(S26="リメイク",装備マスタ!$W$5:$W$67,装備マスタ!$I$5:$I68),0),MATCH(T27,IF(S26="リメイク",装備マスタ!$X$4:$AB$4,装備マスタ!$J$4:$N$4),0))))</f>
        <v>15</v>
      </c>
      <c r="U40" s="3">
        <f>IF(N40="","",IF(INDEX(IF(S26="リメイク",装備マスタ!$X$5:$AB$67,装備マスタ!$J$5:$N$45),MATCH(N40,IF(S26="リメイク",装備マスタ!$W$5:$W$67,装備マスタ!$I$5:$I$45),0),MATCH(U27,IF(S26="リメイク",装備マスタ!$X$4:$AB$4,装備マスタ!$J$4:$N$4),0))="","",INDEX(IF(S26="リメイク",装備マスタ!$X$5:$AB$67,装備マスタ!$J$5:$N$45),MATCH(N40,IF(S26="リメイク",装備マスタ!$W$5:$W$67,装備マスタ!$I$5:$I68),0),MATCH(U27,IF(S26="リメイク",装備マスタ!$X$4:$AB$4,装備マスタ!$J$4:$N$4),0))))</f>
        <v>15</v>
      </c>
      <c r="V40" s="3">
        <f>IF(N40="","",IF(INDEX(IF(S26="リメイク",装備マスタ!$X$5:$AB$67,装備マスタ!$J$5:$N$45),MATCH(N40,IF(S26="リメイク",装備マスタ!$W$5:$W$67,装備マスタ!$I$5:$I$45),0),MATCH(V27,IF(S26="リメイク",装備マスタ!$X$4:$AB$4,装備マスタ!$J$4:$N$4),0))="","",INDEX(IF(S26="リメイク",装備マスタ!$X$5:$AB$67,装備マスタ!$J$5:$N$45),MATCH(N40,IF(S26="リメイク",装備マスタ!$W$5:$W$67,装備マスタ!$I$5:$I68),0),MATCH(V27,IF(S26="リメイク",装備マスタ!$X$4:$AB$4,装備マスタ!$J$4:$N$4),0))))</f>
        <v>15</v>
      </c>
      <c r="W40" s="13"/>
      <c r="X40" s="67" t="s">
        <v>17</v>
      </c>
      <c r="Y40" s="15" t="s">
        <v>23</v>
      </c>
      <c r="Z40" s="16"/>
      <c r="AA40" s="16"/>
      <c r="AB40" s="26"/>
      <c r="AC40" s="3">
        <f>IF(Y40="","",IF(INDEX(IF(AD26="リメイク",装備マスタ!$X$5:$AB$67,装備マスタ!$J$5:$N$45),MATCH(Y40,IF(AD26="リメイク",装備マスタ!$W$5:$W$67,装備マスタ!$I$5:$I$45),0),MATCH(AC27,IF(AD26="リメイク",装備マスタ!$X$4:$AB$4,装備マスタ!$J$4:$N$4),0))="","",INDEX(IF(AD26="リメイク",装備マスタ!$X$5:$AB$67,装備マスタ!$J$5:$N$45),MATCH(Y40,IF(AD26="リメイク",装備マスタ!$W$5:$W$67,装備マスタ!$I$5:$I68),0),MATCH(AC27,IF(AD26="リメイク",装備マスタ!$X$4:$AB$4,装備マスタ!$J$4:$N$4),0))))</f>
        <v>15</v>
      </c>
      <c r="AD40" s="3">
        <f>IF(Y40="","",IF(INDEX(IF(AD26="リメイク",装備マスタ!$X$5:$AB$67,装備マスタ!$J$5:$N$45),MATCH(Y40,IF(AD26="リメイク",装備マスタ!$W$5:$W$67,装備マスタ!$I$5:$I$45),0),MATCH(AD27,IF(AD26="リメイク",装備マスタ!$X$4:$AB$4,装備マスタ!$J$4:$N$4),0))="","",INDEX(IF(AD26="リメイク",装備マスタ!$X$5:$AB$67,装備マスタ!$J$5:$N$45),MATCH(Y40,IF(AD26="リメイク",装備マスタ!$W$5:$W$67,装備マスタ!$I$5:$I68),0),MATCH(AD27,IF(AD26="リメイク",装備マスタ!$X$4:$AB$4,装備マスタ!$J$4:$N$4),0))))</f>
        <v>15</v>
      </c>
      <c r="AE40" s="3">
        <f>IF(Y40="","",IF(INDEX(IF(AD26="リメイク",装備マスタ!$X$5:$AB$67,装備マスタ!$J$5:$N$45),MATCH(Y40,IF(AD26="リメイク",装備マスタ!$W$5:$W$67,装備マスタ!$I$5:$I$45),0),MATCH(AE27,IF(AD26="リメイク",装備マスタ!$X$4:$AB$4,装備マスタ!$J$4:$N$4),0))="","",INDEX(IF(AD26="リメイク",装備マスタ!$X$5:$AB$67,装備マスタ!$J$5:$N$45),MATCH(Y40,IF(AD26="リメイク",装備マスタ!$W$5:$W$67,装備マスタ!$I$5:$I68),0),MATCH(AE27,IF(AD26="リメイク",装備マスタ!$X$4:$AB$4,装備マスタ!$J$4:$N$4),0))))</f>
        <v>15</v>
      </c>
      <c r="AF40" s="3">
        <f>IF(Y40="","",IF(INDEX(IF(AD26="リメイク",装備マスタ!$X$5:$AB$67,装備マスタ!$J$5:$N$45),MATCH(Y40,IF(AD26="リメイク",装備マスタ!$W$5:$W$67,装備マスタ!$I$5:$I$45),0),MATCH(AF27,IF(AD26="リメイク",装備マスタ!$X$4:$AB$4,装備マスタ!$J$4:$N$4),0))="","",INDEX(IF(AD26="リメイク",装備マスタ!$X$5:$AB$67,装備マスタ!$J$5:$N$45),MATCH(Y40,IF(AD26="リメイク",装備マスタ!$W$5:$W$67,装備マスタ!$I$5:$I68),0),MATCH(AF27,IF(AD26="リメイク",装備マスタ!$X$4:$AB$4,装備マスタ!$J$4:$N$4),0))))</f>
        <v>15</v>
      </c>
      <c r="AG40" s="3">
        <f>IF(Y40="","",IF(INDEX(IF(AD26="リメイク",装備マスタ!$X$5:$AB$67,装備マスタ!$J$5:$N$45),MATCH(Y40,IF(AD26="リメイク",装備マスタ!$W$5:$W$67,装備マスタ!$I$5:$I$45),0),MATCH(AG27,IF(AD26="リメイク",装備マスタ!$X$4:$AB$4,装備マスタ!$J$4:$N$4),0))="","",INDEX(IF(AD26="リメイク",装備マスタ!$X$5:$AB$67,装備マスタ!$J$5:$N$45),MATCH(Y40,IF(AD26="リメイク",装備マスタ!$W$5:$W$67,装備マスタ!$I$5:$I68),0),MATCH(AG27,IF(AD26="リメイク",装備マスタ!$X$4:$AB$4,装備マスタ!$J$4:$N$4),0))))</f>
        <v>15</v>
      </c>
      <c r="AH40" s="13"/>
      <c r="AI40" s="67" t="s">
        <v>17</v>
      </c>
      <c r="AJ40" s="15" t="s">
        <v>23</v>
      </c>
      <c r="AK40" s="16"/>
      <c r="AL40" s="16"/>
      <c r="AM40" s="26"/>
      <c r="AN40" s="3">
        <f>IF(AJ40="","",IF(INDEX(IF(AO26="リメイク",装備マスタ!$X$5:$AB$67,装備マスタ!$J$5:$N$45),MATCH(AJ40,IF(AO26="リメイク",装備マスタ!$W$5:$W$67,装備マスタ!$I$5:$I$45),0),MATCH(AN27,IF(AO26="リメイク",装備マスタ!$X$4:$AB$4,装備マスタ!$J$4:$N$4),0))="","",INDEX(IF(AO26="リメイク",装備マスタ!$X$5:$AB$67,装備マスタ!$J$5:$N$45),MATCH(AJ40,IF(AO26="リメイク",装備マスタ!$W$5:$W$67,装備マスタ!$I$5:$I68),0),MATCH(AN27,IF(AO26="リメイク",装備マスタ!$X$4:$AB$4,装備マスタ!$J$4:$N$4),0))))</f>
        <v>15</v>
      </c>
      <c r="AO40" s="3">
        <f>IF(AJ40="","",IF(INDEX(IF(AO26="リメイク",装備マスタ!$X$5:$AB$67,装備マスタ!$J$5:$N$45),MATCH(AJ40,IF(AO26="リメイク",装備マスタ!$W$5:$W$67,装備マスタ!$I$5:$I$45),0),MATCH(AO27,IF(AO26="リメイク",装備マスタ!$X$4:$AB$4,装備マスタ!$J$4:$N$4),0))="","",INDEX(IF(AO26="リメイク",装備マスタ!$X$5:$AB$67,装備マスタ!$J$5:$N$45),MATCH(AJ40,IF(AO26="リメイク",装備マスタ!$W$5:$W$67,装備マスタ!$I$5:$I68),0),MATCH(AO27,IF(AO26="リメイク",装備マスタ!$X$4:$AB$4,装備マスタ!$J$4:$N$4),0))))</f>
        <v>15</v>
      </c>
      <c r="AP40" s="3">
        <f>IF(AJ40="","",IF(INDEX(IF(AO26="リメイク",装備マスタ!$X$5:$AB$67,装備マスタ!$J$5:$N$45),MATCH(AJ40,IF(AO26="リメイク",装備マスタ!$W$5:$W$67,装備マスタ!$I$5:$I$45),0),MATCH(AP27,IF(AO26="リメイク",装備マスタ!$X$4:$AB$4,装備マスタ!$J$4:$N$4),0))="","",INDEX(IF(AO26="リメイク",装備マスタ!$X$5:$AB$67,装備マスタ!$J$5:$N$45),MATCH(AJ40,IF(AO26="リメイク",装備マスタ!$W$5:$W$67,装備マスタ!$I$5:$I68),0),MATCH(AP27,IF(AO26="リメイク",装備マスタ!$X$4:$AB$4,装備マスタ!$J$4:$N$4),0))))</f>
        <v>15</v>
      </c>
      <c r="AQ40" s="3">
        <f>IF(AJ40="","",IF(INDEX(IF(AO26="リメイク",装備マスタ!$X$5:$AB$67,装備マスタ!$J$5:$N$45),MATCH(AJ40,IF(AO26="リメイク",装備マスタ!$W$5:$W$67,装備マスタ!$I$5:$I$45),0),MATCH(AQ27,IF(AO26="リメイク",装備マスタ!$X$4:$AB$4,装備マスタ!$J$4:$N$4),0))="","",INDEX(IF(AO26="リメイク",装備マスタ!$X$5:$AB$67,装備マスタ!$J$5:$N$45),MATCH(AJ40,IF(AO26="リメイク",装備マスタ!$W$5:$W$67,装備マスタ!$I$5:$I68),0),MATCH(AQ27,IF(AO26="リメイク",装備マスタ!$X$4:$AB$4,装備マスタ!$J$4:$N$4),0))))</f>
        <v>15</v>
      </c>
      <c r="AR40" s="3">
        <f>IF(AJ40="","",IF(INDEX(IF(AO26="リメイク",装備マスタ!$X$5:$AB$67,装備マスタ!$J$5:$N$45),MATCH(AJ40,IF(AO26="リメイク",装備マスタ!$W$5:$W$67,装備マスタ!$I$5:$I$45),0),MATCH(AR27,IF(AO26="リメイク",装備マスタ!$X$4:$AB$4,装備マスタ!$J$4:$N$4),0))="","",INDEX(IF(AO26="リメイク",装備マスタ!$X$5:$AB$67,装備マスタ!$J$5:$N$45),MATCH(AJ40,IF(AO26="リメイク",装備マスタ!$W$5:$W$67,装備マスタ!$I$5:$I68),0),MATCH(AR27,IF(AO26="リメイク",装備マスタ!$X$4:$AB$4,装備マスタ!$J$4:$N$4),0))))</f>
        <v>15</v>
      </c>
      <c r="AS40" s="13"/>
      <c r="AT40" s="67" t="s">
        <v>17</v>
      </c>
      <c r="AU40" s="15" t="s">
        <v>23</v>
      </c>
      <c r="AV40" s="16"/>
      <c r="AW40" s="16"/>
      <c r="AX40" s="26"/>
      <c r="AY40" s="3">
        <f>IF(AU40="","",IF(INDEX(IF(AZ26="リメイク",装備マスタ!$X$5:$AB$67,装備マスタ!$J$5:$N$45),MATCH(AU40,IF(AZ26="リメイク",装備マスタ!$W$5:$W$67,装備マスタ!$I$5:$I$45),0),MATCH(AY27,IF(AZ26="リメイク",装備マスタ!$X$4:$AB$4,装備マスタ!$J$4:$N$4),0))="","",INDEX(IF(AZ26="リメイク",装備マスタ!$X$5:$AB$67,装備マスタ!$J$5:$N$45),MATCH(AU40,IF(AZ26="リメイク",装備マスタ!$W$5:$W$67,装備マスタ!$I$5:$I68),0),MATCH(AY27,IF(AZ26="リメイク",装備マスタ!$X$4:$AB$4,装備マスタ!$J$4:$N$4),0))))</f>
        <v>15</v>
      </c>
      <c r="AZ40" s="3">
        <f>IF(AU40="","",IF(INDEX(IF(AZ26="リメイク",装備マスタ!$X$5:$AB$67,装備マスタ!$J$5:$N$45),MATCH(AU40,IF(AZ26="リメイク",装備マスタ!$W$5:$W$67,装備マスタ!$I$5:$I$45),0),MATCH(AZ27,IF(AZ26="リメイク",装備マスタ!$X$4:$AB$4,装備マスタ!$J$4:$N$4),0))="","",INDEX(IF(AZ26="リメイク",装備マスタ!$X$5:$AB$67,装備マスタ!$J$5:$N$45),MATCH(AU40,IF(AZ26="リメイク",装備マスタ!$W$5:$W$67,装備マスタ!$I$5:$I68),0),MATCH(AZ27,IF(AZ26="リメイク",装備マスタ!$X$4:$AB$4,装備マスタ!$J$4:$N$4),0))))</f>
        <v>15</v>
      </c>
      <c r="BA40" s="3">
        <f>IF(AU40="","",IF(INDEX(IF(AZ26="リメイク",装備マスタ!$X$5:$AB$67,装備マスタ!$J$5:$N$45),MATCH(AU40,IF(AZ26="リメイク",装備マスタ!$W$5:$W$67,装備マスタ!$I$5:$I$45),0),MATCH(BA27,IF(AZ26="リメイク",装備マスタ!$X$4:$AB$4,装備マスタ!$J$4:$N$4),0))="","",INDEX(IF(AZ26="リメイク",装備マスタ!$X$5:$AB$67,装備マスタ!$J$5:$N$45),MATCH(AU40,IF(AZ26="リメイク",装備マスタ!$W$5:$W$67,装備マスタ!$I$5:$I68),0),MATCH(BA27,IF(AZ26="リメイク",装備マスタ!$X$4:$AB$4,装備マスタ!$J$4:$N$4),0))))</f>
        <v>15</v>
      </c>
      <c r="BB40" s="3">
        <f>IF(AU40="","",IF(INDEX(IF(AZ26="リメイク",装備マスタ!$X$5:$AB$67,装備マスタ!$J$5:$N$45),MATCH(AU40,IF(AZ26="リメイク",装備マスタ!$W$5:$W$67,装備マスタ!$I$5:$I$45),0),MATCH(BB27,IF(AZ26="リメイク",装備マスタ!$X$4:$AB$4,装備マスタ!$J$4:$N$4),0))="","",INDEX(IF(AZ26="リメイク",装備マスタ!$X$5:$AB$67,装備マスタ!$J$5:$N$45),MATCH(AU40,IF(AZ26="リメイク",装備マスタ!$W$5:$W$67,装備マスタ!$I$5:$I68),0),MATCH(BB27,IF(AZ26="リメイク",装備マスタ!$X$4:$AB$4,装備マスタ!$J$4:$N$4),0))))</f>
        <v>15</v>
      </c>
      <c r="BC40" s="3">
        <f>IF(AU40="","",IF(INDEX(IF(AZ26="リメイク",装備マスタ!$X$5:$AB$67,装備マスタ!$J$5:$N$45),MATCH(AU40,IF(AZ26="リメイク",装備マスタ!$W$5:$W$67,装備マスタ!$I$5:$I$45),0),MATCH(BC27,IF(AZ26="リメイク",装備マスタ!$X$4:$AB$4,装備マスタ!$J$4:$N$4),0))="","",INDEX(IF(AZ26="リメイク",装備マスタ!$X$5:$AB$67,装備マスタ!$J$5:$N$45),MATCH(AU40,IF(AZ26="リメイク",装備マスタ!$W$5:$W$67,装備マスタ!$I$5:$I68),0),MATCH(BC27,IF(AZ26="リメイク",装備マスタ!$X$4:$AB$4,装備マスタ!$J$4:$N$4),0))))</f>
        <v>15</v>
      </c>
    </row>
    <row r="41" spans="2:55" x14ac:dyDescent="0.4">
      <c r="B41" s="67" t="s">
        <v>18</v>
      </c>
      <c r="C41" s="15" t="s">
        <v>126</v>
      </c>
      <c r="D41" s="16"/>
      <c r="E41" s="16"/>
      <c r="F41" s="26"/>
      <c r="G41" s="3" t="str">
        <f>IF(C41="","",IF(INDEX(IF(H26="リメイク",装備マスタ!$X$5:$AB$67,装備マスタ!$J$5:$N$45),MATCH(C41,IF(H26="リメイク",装備マスタ!$W$5:$W$67,装備マスタ!$I$5:$I$45),0),MATCH(G27,IF(H26="リメイク",装備マスタ!$X$4:$AB$4,装備マスタ!$J$4:$N$4),0))="","",INDEX(IF(H26="リメイク",装備マスタ!$X$5:$AB$67,装備マスタ!$J$5:$N$45),MATCH(C41,IF(H26="リメイク",装備マスタ!$W$5:$W$67,装備マスタ!$I$5:$I68),0),MATCH(G27,IF(H26="リメイク",装備マスタ!$X$4:$AB$4,装備マスタ!$J$4:$N$4),0))))</f>
        <v/>
      </c>
      <c r="H41" s="3" t="str">
        <f>IF(C41="","",IF(INDEX(IF(H26="リメイク",装備マスタ!$X$5:$AB$67,装備マスタ!$J$5:$N$45),MATCH(C41,IF(H26="リメイク",装備マスタ!$W$5:$W$67,装備マスタ!$I$5:$I$45),0),MATCH(H27,IF(H26="リメイク",装備マスタ!$X$4:$AB$4,装備マスタ!$J$4:$N$4),0))="","",INDEX(IF(H26="リメイク",装備マスタ!$X$5:$AB$67,装備マスタ!$J$5:$N$45),MATCH(C41,IF(H26="リメイク",装備マスタ!$W$5:$W$67,装備マスタ!$I$5:$I68),0),MATCH(H27,IF(H26="リメイク",装備マスタ!$X$4:$AB$4,装備マスタ!$J$4:$N$4),0))))</f>
        <v/>
      </c>
      <c r="I41" s="3" t="str">
        <f>IF(C41="","",IF(INDEX(IF(H26="リメイク",装備マスタ!$X$5:$AB$67,装備マスタ!$J$5:$N$45),MATCH(C41,IF(H26="リメイク",装備マスタ!$W$5:$W$67,装備マスタ!$I$5:$I$45),0),MATCH(I27,IF(H26="リメイク",装備マスタ!$X$4:$AB$4,装備マスタ!$J$4:$N$4),0))="","",INDEX(IF(H26="リメイク",装備マスタ!$X$5:$AB$67,装備マスタ!$J$5:$N$45),MATCH(C41,IF(H26="リメイク",装備マスタ!$W$5:$W$67,装備マスタ!$I$5:$I68),0),MATCH(I27,IF(H26="リメイク",装備マスタ!$X$4:$AB$4,装備マスタ!$J$4:$N$4),0))))</f>
        <v/>
      </c>
      <c r="J41" s="3" t="str">
        <f>IF(C41="","",IF(INDEX(IF(H26="リメイク",装備マスタ!$X$5:$AB$67,装備マスタ!$J$5:$N$45),MATCH(C41,IF(H26="リメイク",装備マスタ!$W$5:$W$67,装備マスタ!$I$5:$I$45),0),MATCH(J27,IF(H26="リメイク",装備マスタ!$X$4:$AB$4,装備マスタ!$J$4:$N$4),0))="","",INDEX(IF(H26="リメイク",装備マスタ!$X$5:$AB$67,装備マスタ!$J$5:$N$45),MATCH(C41,IF(H26="リメイク",装備マスタ!$W$5:$W$67,装備マスタ!$I$5:$I68),0),MATCH(J27,IF(H26="リメイク",装備マスタ!$X$4:$AB$4,装備マスタ!$J$4:$N$4),0))))</f>
        <v/>
      </c>
      <c r="K41" s="3" t="str">
        <f>IF(C41="","",IF(INDEX(IF(H26="リメイク",装備マスタ!$X$5:$AB$67,装備マスタ!$J$5:$N$45),MATCH(C41,IF(H26="リメイク",装備マスタ!$W$5:$W$67,装備マスタ!$I$5:$I$45),0),MATCH(K27,IF(H26="リメイク",装備マスタ!$X$4:$AB$4,装備マスタ!$J$4:$N$4),0))="","",INDEX(IF(H26="リメイク",装備マスタ!$X$5:$AB$67,装備マスタ!$J$5:$N$45),MATCH(C41,IF(H26="リメイク",装備マスタ!$W$5:$W$67,装備マスタ!$I$5:$I68),0),MATCH(K27,IF(H26="リメイク",装備マスタ!$X$4:$AB$4,装備マスタ!$J$4:$N$4),0))))</f>
        <v/>
      </c>
      <c r="L41" s="13"/>
      <c r="M41" s="67" t="s">
        <v>18</v>
      </c>
      <c r="N41" s="15" t="s">
        <v>53</v>
      </c>
      <c r="O41" s="16"/>
      <c r="P41" s="16"/>
      <c r="Q41" s="26"/>
      <c r="R41" s="3" t="str">
        <f>IF(N41="","",IF(INDEX(IF(S26="リメイク",装備マスタ!$X$5:$AB$67,装備マスタ!$J$5:$N$45),MATCH(N41,IF(S26="リメイク",装備マスタ!$W$5:$W$67,装備マスタ!$I$5:$I$45),0),MATCH(R27,IF(S26="リメイク",装備マスタ!$X$4:$AB$4,装備マスタ!$J$4:$N$4),0))="","",INDEX(IF(S26="リメイク",装備マスタ!$X$5:$AB$67,装備マスタ!$J$5:$N$45),MATCH(N41,IF(S26="リメイク",装備マスタ!$W$5:$W$67,装備マスタ!$I$5:$I68),0),MATCH(R27,IF(S26="リメイク",装備マスタ!$X$4:$AB$4,装備マスタ!$J$4:$N$4),0))))</f>
        <v/>
      </c>
      <c r="S41" s="3" t="str">
        <f>IF(N41="","",IF(INDEX(IF(S26="リメイク",装備マスタ!$X$5:$AB$67,装備マスタ!$J$5:$N$45),MATCH(N41,IF(S26="リメイク",装備マスタ!$W$5:$W$67,装備マスタ!$I$5:$I$45),0),MATCH(S27,IF(S26="リメイク",装備マスタ!$X$4:$AB$4,装備マスタ!$J$4:$N$4),0))="","",INDEX(IF(S26="リメイク",装備マスタ!$X$5:$AB$67,装備マスタ!$J$5:$N$45),MATCH(N41,IF(S26="リメイク",装備マスタ!$W$5:$W$67,装備マスタ!$I$5:$I68),0),MATCH(S27,IF(S26="リメイク",装備マスタ!$X$4:$AB$4,装備マスタ!$J$4:$N$4),0))))</f>
        <v/>
      </c>
      <c r="T41" s="3" t="str">
        <f>IF(N41="","",IF(INDEX(IF(S26="リメイク",装備マスタ!$X$5:$AB$67,装備マスタ!$J$5:$N$45),MATCH(N41,IF(S26="リメイク",装備マスタ!$W$5:$W$67,装備マスタ!$I$5:$I$45),0),MATCH(T27,IF(S26="リメイク",装備マスタ!$X$4:$AB$4,装備マスタ!$J$4:$N$4),0))="","",INDEX(IF(S26="リメイク",装備マスタ!$X$5:$AB$67,装備マスタ!$J$5:$N$45),MATCH(N41,IF(S26="リメイク",装備マスタ!$W$5:$W$67,装備マスタ!$I$5:$I68),0),MATCH(T27,IF(S26="リメイク",装備マスタ!$X$4:$AB$4,装備マスタ!$J$4:$N$4),0))))</f>
        <v/>
      </c>
      <c r="U41" s="3">
        <f>IF(N41="","",IF(INDEX(IF(S26="リメイク",装備マスタ!$X$5:$AB$67,装備マスタ!$J$5:$N$45),MATCH(N41,IF(S26="リメイク",装備マスタ!$W$5:$W$67,装備マスタ!$I$5:$I$45),0),MATCH(U27,IF(S26="リメイク",装備マスタ!$X$4:$AB$4,装備マスタ!$J$4:$N$4),0))="","",INDEX(IF(S26="リメイク",装備マスタ!$X$5:$AB$67,装備マスタ!$J$5:$N$45),MATCH(N41,IF(S26="リメイク",装備マスタ!$W$5:$W$67,装備マスタ!$I$5:$I68),0),MATCH(U27,IF(S26="リメイク",装備マスタ!$X$4:$AB$4,装備マスタ!$J$4:$N$4),0))))</f>
        <v>3</v>
      </c>
      <c r="V41" s="3">
        <f>IF(N41="","",IF(INDEX(IF(S26="リメイク",装備マスタ!$X$5:$AB$67,装備マスタ!$J$5:$N$45),MATCH(N41,IF(S26="リメイク",装備マスタ!$W$5:$W$67,装備マスタ!$I$5:$I$45),0),MATCH(V27,IF(S26="リメイク",装備マスタ!$X$4:$AB$4,装備マスタ!$J$4:$N$4),0))="","",INDEX(IF(S26="リメイク",装備マスタ!$X$5:$AB$67,装備マスタ!$J$5:$N$45),MATCH(N41,IF(S26="リメイク",装備マスタ!$W$5:$W$67,装備マスタ!$I$5:$I68),0),MATCH(V27,IF(S26="リメイク",装備マスタ!$X$4:$AB$4,装備マスタ!$J$4:$N$4),0))))</f>
        <v>3</v>
      </c>
      <c r="W41" s="13"/>
      <c r="X41" s="67" t="s">
        <v>18</v>
      </c>
      <c r="Y41" s="15" t="s">
        <v>126</v>
      </c>
      <c r="Z41" s="16"/>
      <c r="AA41" s="16"/>
      <c r="AB41" s="26"/>
      <c r="AC41" s="3" t="str">
        <f>IF(Y41="","",IF(INDEX(IF(AD26="リメイク",装備マスタ!$X$5:$AB$67,装備マスタ!$J$5:$N$45),MATCH(Y41,IF(AD26="リメイク",装備マスタ!$W$5:$W$67,装備マスタ!$I$5:$I$45),0),MATCH(AC27,IF(AD26="リメイク",装備マスタ!$X$4:$AB$4,装備マスタ!$J$4:$N$4),0))="","",INDEX(IF(AD26="リメイク",装備マスタ!$X$5:$AB$67,装備マスタ!$J$5:$N$45),MATCH(Y41,IF(AD26="リメイク",装備マスタ!$W$5:$W$67,装備マスタ!$I$5:$I68),0),MATCH(AC27,IF(AD26="リメイク",装備マスタ!$X$4:$AB$4,装備マスタ!$J$4:$N$4),0))))</f>
        <v/>
      </c>
      <c r="AD41" s="3" t="str">
        <f>IF(Y41="","",IF(INDEX(IF(AD26="リメイク",装備マスタ!$X$5:$AB$67,装備マスタ!$J$5:$N$45),MATCH(Y41,IF(AD26="リメイク",装備マスタ!$W$5:$W$67,装備マスタ!$I$5:$I$45),0),MATCH(AD27,IF(AD26="リメイク",装備マスタ!$X$4:$AB$4,装備マスタ!$J$4:$N$4),0))="","",INDEX(IF(AD26="リメイク",装備マスタ!$X$5:$AB$67,装備マスタ!$J$5:$N$45),MATCH(Y41,IF(AD26="リメイク",装備マスタ!$W$5:$W$67,装備マスタ!$I$5:$I68),0),MATCH(AD27,IF(AD26="リメイク",装備マスタ!$X$4:$AB$4,装備マスタ!$J$4:$N$4),0))))</f>
        <v/>
      </c>
      <c r="AE41" s="3" t="str">
        <f>IF(Y41="","",IF(INDEX(IF(AD26="リメイク",装備マスタ!$X$5:$AB$67,装備マスタ!$J$5:$N$45),MATCH(Y41,IF(AD26="リメイク",装備マスタ!$W$5:$W$67,装備マスタ!$I$5:$I$45),0),MATCH(AE27,IF(AD26="リメイク",装備マスタ!$X$4:$AB$4,装備マスタ!$J$4:$N$4),0))="","",INDEX(IF(AD26="リメイク",装備マスタ!$X$5:$AB$67,装備マスタ!$J$5:$N$45),MATCH(Y41,IF(AD26="リメイク",装備マスタ!$W$5:$W$67,装備マスタ!$I$5:$I68),0),MATCH(AE27,IF(AD26="リメイク",装備マスタ!$X$4:$AB$4,装備マスタ!$J$4:$N$4),0))))</f>
        <v/>
      </c>
      <c r="AF41" s="3" t="str">
        <f>IF(Y41="","",IF(INDEX(IF(AD26="リメイク",装備マスタ!$X$5:$AB$67,装備マスタ!$J$5:$N$45),MATCH(Y41,IF(AD26="リメイク",装備マスタ!$W$5:$W$67,装備マスタ!$I$5:$I$45),0),MATCH(AF27,IF(AD26="リメイク",装備マスタ!$X$4:$AB$4,装備マスタ!$J$4:$N$4),0))="","",INDEX(IF(AD26="リメイク",装備マスタ!$X$5:$AB$67,装備マスタ!$J$5:$N$45),MATCH(Y41,IF(AD26="リメイク",装備マスタ!$W$5:$W$67,装備マスタ!$I$5:$I68),0),MATCH(AF27,IF(AD26="リメイク",装備マスタ!$X$4:$AB$4,装備マスタ!$J$4:$N$4),0))))</f>
        <v/>
      </c>
      <c r="AG41" s="3" t="str">
        <f>IF(Y41="","",IF(INDEX(IF(AD26="リメイク",装備マスタ!$X$5:$AB$67,装備マスタ!$J$5:$N$45),MATCH(Y41,IF(AD26="リメイク",装備マスタ!$W$5:$W$67,装備マスタ!$I$5:$I$45),0),MATCH(AG27,IF(AD26="リメイク",装備マスタ!$X$4:$AB$4,装備マスタ!$J$4:$N$4),0))="","",INDEX(IF(AD26="リメイク",装備マスタ!$X$5:$AB$67,装備マスタ!$J$5:$N$45),MATCH(Y41,IF(AD26="リメイク",装備マスタ!$W$5:$W$67,装備マスタ!$I$5:$I68),0),MATCH(AG27,IF(AD26="リメイク",装備マスタ!$X$4:$AB$4,装備マスタ!$J$4:$N$4),0))))</f>
        <v/>
      </c>
      <c r="AH41" s="13"/>
      <c r="AI41" s="67" t="s">
        <v>18</v>
      </c>
      <c r="AJ41" s="15" t="s">
        <v>126</v>
      </c>
      <c r="AK41" s="16"/>
      <c r="AL41" s="16"/>
      <c r="AM41" s="26"/>
      <c r="AN41" s="3" t="str">
        <f>IF(AJ41="","",IF(INDEX(IF(AO26="リメイク",装備マスタ!$X$5:$AB$67,装備マスタ!$J$5:$N$45),MATCH(AJ41,IF(AO26="リメイク",装備マスタ!$W$5:$W$67,装備マスタ!$I$5:$I$45),0),MATCH(AN27,IF(AO26="リメイク",装備マスタ!$X$4:$AB$4,装備マスタ!$J$4:$N$4),0))="","",INDEX(IF(AO26="リメイク",装備マスタ!$X$5:$AB$67,装備マスタ!$J$5:$N$45),MATCH(AJ41,IF(AO26="リメイク",装備マスタ!$W$5:$W$67,装備マスタ!$I$5:$I68),0),MATCH(AN27,IF(AO26="リメイク",装備マスタ!$X$4:$AB$4,装備マスタ!$J$4:$N$4),0))))</f>
        <v/>
      </c>
      <c r="AO41" s="3" t="str">
        <f>IF(AJ41="","",IF(INDEX(IF(AO26="リメイク",装備マスタ!$X$5:$AB$67,装備マスタ!$J$5:$N$45),MATCH(AJ41,IF(AO26="リメイク",装備マスタ!$W$5:$W$67,装備マスタ!$I$5:$I$45),0),MATCH(AO27,IF(AO26="リメイク",装備マスタ!$X$4:$AB$4,装備マスタ!$J$4:$N$4),0))="","",INDEX(IF(AO26="リメイク",装備マスタ!$X$5:$AB$67,装備マスタ!$J$5:$N$45),MATCH(AJ41,IF(AO26="リメイク",装備マスタ!$W$5:$W$67,装備マスタ!$I$5:$I68),0),MATCH(AO27,IF(AO26="リメイク",装備マスタ!$X$4:$AB$4,装備マスタ!$J$4:$N$4),0))))</f>
        <v/>
      </c>
      <c r="AP41" s="3" t="str">
        <f>IF(AJ41="","",IF(INDEX(IF(AO26="リメイク",装備マスタ!$X$5:$AB$67,装備マスタ!$J$5:$N$45),MATCH(AJ41,IF(AO26="リメイク",装備マスタ!$W$5:$W$67,装備マスタ!$I$5:$I$45),0),MATCH(AP27,IF(AO26="リメイク",装備マスタ!$X$4:$AB$4,装備マスタ!$J$4:$N$4),0))="","",INDEX(IF(AO26="リメイク",装備マスタ!$X$5:$AB$67,装備マスタ!$J$5:$N$45),MATCH(AJ41,IF(AO26="リメイク",装備マスタ!$W$5:$W$67,装備マスタ!$I$5:$I68),0),MATCH(AP27,IF(AO26="リメイク",装備マスタ!$X$4:$AB$4,装備マスタ!$J$4:$N$4),0))))</f>
        <v/>
      </c>
      <c r="AQ41" s="3" t="str">
        <f>IF(AJ41="","",IF(INDEX(IF(AO26="リメイク",装備マスタ!$X$5:$AB$67,装備マスタ!$J$5:$N$45),MATCH(AJ41,IF(AO26="リメイク",装備マスタ!$W$5:$W$67,装備マスタ!$I$5:$I$45),0),MATCH(AQ27,IF(AO26="リメイク",装備マスタ!$X$4:$AB$4,装備マスタ!$J$4:$N$4),0))="","",INDEX(IF(AO26="リメイク",装備マスタ!$X$5:$AB$67,装備マスタ!$J$5:$N$45),MATCH(AJ41,IF(AO26="リメイク",装備マスタ!$W$5:$W$67,装備マスタ!$I$5:$I68),0),MATCH(AQ27,IF(AO26="リメイク",装備マスタ!$X$4:$AB$4,装備マスタ!$J$4:$N$4),0))))</f>
        <v/>
      </c>
      <c r="AR41" s="3" t="str">
        <f>IF(AJ41="","",IF(INDEX(IF(AO26="リメイク",装備マスタ!$X$5:$AB$67,装備マスタ!$J$5:$N$45),MATCH(AJ41,IF(AO26="リメイク",装備マスタ!$W$5:$W$67,装備マスタ!$I$5:$I$45),0),MATCH(AR27,IF(AO26="リメイク",装備マスタ!$X$4:$AB$4,装備マスタ!$J$4:$N$4),0))="","",INDEX(IF(AO26="リメイク",装備マスタ!$X$5:$AB$67,装備マスタ!$J$5:$N$45),MATCH(AJ41,IF(AO26="リメイク",装備マスタ!$W$5:$W$67,装備マスタ!$I$5:$I68),0),MATCH(AR27,IF(AO26="リメイク",装備マスタ!$X$4:$AB$4,装備マスタ!$J$4:$N$4),0))))</f>
        <v/>
      </c>
      <c r="AS41" s="13"/>
      <c r="AT41" s="67" t="s">
        <v>18</v>
      </c>
      <c r="AU41" s="15" t="s">
        <v>126</v>
      </c>
      <c r="AV41" s="16"/>
      <c r="AW41" s="16"/>
      <c r="AX41" s="26"/>
      <c r="AY41" s="3" t="str">
        <f>IF(AU41="","",IF(INDEX(IF(AZ26="リメイク",装備マスタ!$X$5:$AB$67,装備マスタ!$J$5:$N$45),MATCH(AU41,IF(AZ26="リメイク",装備マスタ!$W$5:$W$67,装備マスタ!$I$5:$I$45),0),MATCH(AY27,IF(AZ26="リメイク",装備マスタ!$X$4:$AB$4,装備マスタ!$J$4:$N$4),0))="","",INDEX(IF(AZ26="リメイク",装備マスタ!$X$5:$AB$67,装備マスタ!$J$5:$N$45),MATCH(AU41,IF(AZ26="リメイク",装備マスタ!$W$5:$W$67,装備マスタ!$I$5:$I68),0),MATCH(AY27,IF(AZ26="リメイク",装備マスタ!$X$4:$AB$4,装備マスタ!$J$4:$N$4),0))))</f>
        <v/>
      </c>
      <c r="AZ41" s="3" t="str">
        <f>IF(AU41="","",IF(INDEX(IF(AZ26="リメイク",装備マスタ!$X$5:$AB$67,装備マスタ!$J$5:$N$45),MATCH(AU41,IF(AZ26="リメイク",装備マスタ!$W$5:$W$67,装備マスタ!$I$5:$I$45),0),MATCH(AZ27,IF(AZ26="リメイク",装備マスタ!$X$4:$AB$4,装備マスタ!$J$4:$N$4),0))="","",INDEX(IF(AZ26="リメイク",装備マスタ!$X$5:$AB$67,装備マスタ!$J$5:$N$45),MATCH(AU41,IF(AZ26="リメイク",装備マスタ!$W$5:$W$67,装備マスタ!$I$5:$I68),0),MATCH(AZ27,IF(AZ26="リメイク",装備マスタ!$X$4:$AB$4,装備マスタ!$J$4:$N$4),0))))</f>
        <v/>
      </c>
      <c r="BA41" s="3" t="str">
        <f>IF(AU41="","",IF(INDEX(IF(AZ26="リメイク",装備マスタ!$X$5:$AB$67,装備マスタ!$J$5:$N$45),MATCH(AU41,IF(AZ26="リメイク",装備マスタ!$W$5:$W$67,装備マスタ!$I$5:$I$45),0),MATCH(BA27,IF(AZ26="リメイク",装備マスタ!$X$4:$AB$4,装備マスタ!$J$4:$N$4),0))="","",INDEX(IF(AZ26="リメイク",装備マスタ!$X$5:$AB$67,装備マスタ!$J$5:$N$45),MATCH(AU41,IF(AZ26="リメイク",装備マスタ!$W$5:$W$67,装備マスタ!$I$5:$I68),0),MATCH(BA27,IF(AZ26="リメイク",装備マスタ!$X$4:$AB$4,装備マスタ!$J$4:$N$4),0))))</f>
        <v/>
      </c>
      <c r="BB41" s="3" t="str">
        <f>IF(AU41="","",IF(INDEX(IF(AZ26="リメイク",装備マスタ!$X$5:$AB$67,装備マスタ!$J$5:$N$45),MATCH(AU41,IF(AZ26="リメイク",装備マスタ!$W$5:$W$67,装備マスタ!$I$5:$I$45),0),MATCH(BB27,IF(AZ26="リメイク",装備マスタ!$X$4:$AB$4,装備マスタ!$J$4:$N$4),0))="","",INDEX(IF(AZ26="リメイク",装備マスタ!$X$5:$AB$67,装備マスタ!$J$5:$N$45),MATCH(AU41,IF(AZ26="リメイク",装備マスタ!$W$5:$W$67,装備マスタ!$I$5:$I68),0),MATCH(BB27,IF(AZ26="リメイク",装備マスタ!$X$4:$AB$4,装備マスタ!$J$4:$N$4),0))))</f>
        <v/>
      </c>
      <c r="BC41" s="3" t="str">
        <f>IF(AU41="","",IF(INDEX(IF(AZ26="リメイク",装備マスタ!$X$5:$AB$67,装備マスタ!$J$5:$N$45),MATCH(AU41,IF(AZ26="リメイク",装備マスタ!$W$5:$W$67,装備マスタ!$I$5:$I$45),0),MATCH(BC27,IF(AZ26="リメイク",装備マスタ!$X$4:$AB$4,装備マスタ!$J$4:$N$4),0))="","",INDEX(IF(AZ26="リメイク",装備マスタ!$X$5:$AB$67,装備マスタ!$J$5:$N$45),MATCH(AU41,IF(AZ26="リメイク",装備マスタ!$W$5:$W$67,装備マスタ!$I$5:$I68),0),MATCH(BC27,IF(AZ26="リメイク",装備マスタ!$X$4:$AB$4,装備マスタ!$J$4:$N$4),0))))</f>
        <v/>
      </c>
    </row>
    <row r="42" spans="2:55" x14ac:dyDescent="0.4">
      <c r="B42" s="17" t="s">
        <v>81</v>
      </c>
      <c r="C42" s="18"/>
      <c r="D42" s="18"/>
      <c r="E42" s="18"/>
      <c r="F42" s="19"/>
      <c r="G42" s="4">
        <f>G28</f>
        <v>42</v>
      </c>
      <c r="H42" s="4">
        <f t="shared" ref="H42:K42" si="5">H28</f>
        <v>41</v>
      </c>
      <c r="I42" s="4">
        <f t="shared" si="5"/>
        <v>26</v>
      </c>
      <c r="J42" s="4">
        <f t="shared" si="5"/>
        <v>28</v>
      </c>
      <c r="K42" s="4">
        <f t="shared" si="5"/>
        <v>28</v>
      </c>
      <c r="L42" s="13"/>
      <c r="M42" s="17" t="s">
        <v>81</v>
      </c>
      <c r="N42" s="18"/>
      <c r="O42" s="18"/>
      <c r="P42" s="18"/>
      <c r="Q42" s="19"/>
      <c r="R42" s="4">
        <f>R28</f>
        <v>90</v>
      </c>
      <c r="S42" s="4">
        <f t="shared" ref="S42:V42" si="6">S28</f>
        <v>37</v>
      </c>
      <c r="T42" s="4">
        <f t="shared" si="6"/>
        <v>76</v>
      </c>
      <c r="U42" s="4">
        <f t="shared" si="6"/>
        <v>2</v>
      </c>
      <c r="V42" s="4">
        <f t="shared" si="6"/>
        <v>3</v>
      </c>
      <c r="W42" s="13"/>
      <c r="X42" s="17" t="s">
        <v>81</v>
      </c>
      <c r="Y42" s="18"/>
      <c r="Z42" s="18"/>
      <c r="AA42" s="18"/>
      <c r="AB42" s="19"/>
      <c r="AC42" s="4">
        <f>AC28</f>
        <v>33</v>
      </c>
      <c r="AD42" s="4">
        <f t="shared" ref="AD42:AG42" si="7">AD28</f>
        <v>30</v>
      </c>
      <c r="AE42" s="4">
        <f t="shared" si="7"/>
        <v>40</v>
      </c>
      <c r="AF42" s="4">
        <f t="shared" si="7"/>
        <v>75</v>
      </c>
      <c r="AG42" s="4">
        <f t="shared" si="7"/>
        <v>23</v>
      </c>
      <c r="AH42" s="13"/>
      <c r="AI42" s="17" t="s">
        <v>81</v>
      </c>
      <c r="AJ42" s="18"/>
      <c r="AK42" s="18"/>
      <c r="AL42" s="18"/>
      <c r="AM42" s="19"/>
      <c r="AN42" s="4">
        <f>AN28</f>
        <v>23</v>
      </c>
      <c r="AO42" s="4">
        <f t="shared" ref="AO42:AR42" si="8">AO28</f>
        <v>33</v>
      </c>
      <c r="AP42" s="4">
        <f t="shared" si="8"/>
        <v>28</v>
      </c>
      <c r="AQ42" s="4">
        <f t="shared" si="8"/>
        <v>22</v>
      </c>
      <c r="AR42" s="4">
        <f t="shared" si="8"/>
        <v>75</v>
      </c>
      <c r="AS42" s="13"/>
      <c r="AT42" s="17" t="s">
        <v>81</v>
      </c>
      <c r="AU42" s="18"/>
      <c r="AV42" s="18"/>
      <c r="AW42" s="18"/>
      <c r="AX42" s="19"/>
      <c r="AY42" s="4">
        <f>AY28</f>
        <v>77</v>
      </c>
      <c r="AZ42" s="4">
        <f t="shared" ref="AZ42:BC42" si="9">AZ28</f>
        <v>29</v>
      </c>
      <c r="BA42" s="4">
        <f t="shared" si="9"/>
        <v>75</v>
      </c>
      <c r="BB42" s="4">
        <f t="shared" si="9"/>
        <v>5</v>
      </c>
      <c r="BC42" s="4">
        <f t="shared" si="9"/>
        <v>5</v>
      </c>
    </row>
    <row r="43" spans="2:55" x14ac:dyDescent="0.4">
      <c r="B43" s="17" t="s">
        <v>80</v>
      </c>
      <c r="C43" s="18"/>
      <c r="D43" s="18"/>
      <c r="E43" s="18"/>
      <c r="F43" s="19"/>
      <c r="G43" s="4">
        <f>MAX(MIN(SUM(G28,G37:G41),99),0)</f>
        <v>67</v>
      </c>
      <c r="H43" s="4">
        <f>MAX(MIN(SUM(H28,H37:H41),99),0)</f>
        <v>81</v>
      </c>
      <c r="I43" s="4">
        <f>MAX(MIN(SUM(I28,I37:I41),99),0)</f>
        <v>51</v>
      </c>
      <c r="J43" s="4">
        <f>MAX(MIN(SUM(J28,J37:J41),99),0)</f>
        <v>43</v>
      </c>
      <c r="K43" s="4">
        <f>MAX(MIN(SUM(K28,K37:K41),99),0)</f>
        <v>43</v>
      </c>
      <c r="L43" s="13"/>
      <c r="M43" s="17" t="s">
        <v>80</v>
      </c>
      <c r="N43" s="18"/>
      <c r="O43" s="18"/>
      <c r="P43" s="18"/>
      <c r="Q43" s="19"/>
      <c r="R43" s="4">
        <f>MAX(MIN(SUM(R28,R37:R41),99),0)</f>
        <v>99</v>
      </c>
      <c r="S43" s="4">
        <f>MAX(MIN(SUM(S28,S37:S41),99),0)</f>
        <v>67</v>
      </c>
      <c r="T43" s="4">
        <f>MAX(MIN(SUM(T28,T37:T41),99),0)</f>
        <v>99</v>
      </c>
      <c r="U43" s="4">
        <f>MAX(MIN(SUM(U28,U37:U41),99),0)</f>
        <v>35</v>
      </c>
      <c r="V43" s="4">
        <f>MAX(MIN(SUM(V28,V37:V41),99),0)</f>
        <v>46</v>
      </c>
      <c r="W43" s="13"/>
      <c r="X43" s="17" t="s">
        <v>80</v>
      </c>
      <c r="Y43" s="18"/>
      <c r="Z43" s="18"/>
      <c r="AA43" s="18"/>
      <c r="AB43" s="19"/>
      <c r="AC43" s="4">
        <f>MAX(MIN(SUM(AC28,AC37:AC41),99),0)</f>
        <v>63</v>
      </c>
      <c r="AD43" s="4">
        <f>MAX(MIN(SUM(AD28,AD37:AD41),99),0)</f>
        <v>60</v>
      </c>
      <c r="AE43" s="4">
        <f>MAX(MIN(SUM(AE28,AE37:AE41),99),0)</f>
        <v>70</v>
      </c>
      <c r="AF43" s="4">
        <f>MAX(MIN(SUM(AF28,AF37:AF41),99),0)</f>
        <v>99</v>
      </c>
      <c r="AG43" s="4">
        <f>MAX(MIN(SUM(AG28,AG37:AG41),99),0)</f>
        <v>68</v>
      </c>
      <c r="AH43" s="13"/>
      <c r="AI43" s="17" t="s">
        <v>80</v>
      </c>
      <c r="AJ43" s="18"/>
      <c r="AK43" s="18"/>
      <c r="AL43" s="18"/>
      <c r="AM43" s="19"/>
      <c r="AN43" s="4">
        <f>MAX(MIN(SUM(AN28,AN37:AN41),99),0)</f>
        <v>53</v>
      </c>
      <c r="AO43" s="4">
        <f>MAX(MIN(SUM(AO28,AO37:AO41),99),0)</f>
        <v>68</v>
      </c>
      <c r="AP43" s="4">
        <f>MAX(MIN(SUM(AP28,AP37:AP41),99),0)</f>
        <v>73</v>
      </c>
      <c r="AQ43" s="4">
        <f>MAX(MIN(SUM(AQ28,AQ37:AQ41),99),0)</f>
        <v>52</v>
      </c>
      <c r="AR43" s="4">
        <f>MAX(MIN(SUM(AR28,AR37:AR41),99),0)</f>
        <v>99</v>
      </c>
      <c r="AS43" s="13"/>
      <c r="AT43" s="17" t="s">
        <v>80</v>
      </c>
      <c r="AU43" s="18"/>
      <c r="AV43" s="18"/>
      <c r="AW43" s="18"/>
      <c r="AX43" s="19"/>
      <c r="AY43" s="4">
        <f>MAX(MIN(SUM(AY28,AY37:AY41),99),0)</f>
        <v>99</v>
      </c>
      <c r="AZ43" s="4">
        <f>MAX(MIN(SUM(AZ28,AZ37:AZ41),99),0)</f>
        <v>44</v>
      </c>
      <c r="BA43" s="4">
        <f>MAX(MIN(SUM(BA28,BA37:BA41),99),0)</f>
        <v>99</v>
      </c>
      <c r="BB43" s="4">
        <f>MAX(MIN(SUM(BB28,BB37:BB41),99),0)</f>
        <v>35</v>
      </c>
      <c r="BC43" s="4">
        <f>MAX(MIN(SUM(BC28,BC37:BC41),99),0)</f>
        <v>40</v>
      </c>
    </row>
    <row r="44" spans="2:55" x14ac:dyDescent="0.4">
      <c r="B44" s="23" t="str">
        <f>"レベル"&amp;SUM(B28,F29:F36)&amp;"(実)"</f>
        <v>レベル70(実)</v>
      </c>
      <c r="C44" s="24"/>
      <c r="D44" s="24"/>
      <c r="E44" s="24"/>
      <c r="F44" s="25"/>
      <c r="G44" s="8">
        <f>MIN(G28+SUMPRODUCT(G29:G36,F29:F36),99)</f>
        <v>42</v>
      </c>
      <c r="H44" s="8">
        <f>MIN(H28+SUMPRODUCT(H29:H36,F29:F36),99)</f>
        <v>41</v>
      </c>
      <c r="I44" s="8">
        <f>MIN(I28+SUMPRODUCT(I29:I36,F29:F36),99)</f>
        <v>26</v>
      </c>
      <c r="J44" s="8">
        <f>MIN(J28+SUMPRODUCT(J29:J36,F29:F36),99)</f>
        <v>28</v>
      </c>
      <c r="K44" s="8">
        <f>MIN(K28+SUMPRODUCT(K29:K36,F29:F36),99)</f>
        <v>28</v>
      </c>
      <c r="L44" s="13"/>
      <c r="M44" s="23" t="str">
        <f>"レベル"&amp;SUM(M28,Q29:Q36)&amp;"(実)"</f>
        <v>レベル70(実)</v>
      </c>
      <c r="N44" s="24"/>
      <c r="O44" s="24"/>
      <c r="P44" s="24"/>
      <c r="Q44" s="25"/>
      <c r="R44" s="8">
        <f>MIN(R28+SUMPRODUCT(R29:R36,Q29:Q36),99)</f>
        <v>90</v>
      </c>
      <c r="S44" s="8">
        <f>MIN(S28+SUMPRODUCT(S29:S36,Q29:Q36),99)</f>
        <v>37</v>
      </c>
      <c r="T44" s="8">
        <f>MIN(T28+SUMPRODUCT(T29:T36,Q29:Q36),99)</f>
        <v>76</v>
      </c>
      <c r="U44" s="8">
        <f>MIN(U28+SUMPRODUCT(U29:U36,Q29:Q36),99)</f>
        <v>2</v>
      </c>
      <c r="V44" s="8">
        <f>MIN(V28+SUMPRODUCT(V29:V36,Q29:Q36),99)</f>
        <v>3</v>
      </c>
      <c r="W44" s="13"/>
      <c r="X44" s="23" t="str">
        <f>"レベル"&amp;SUM(X28,AB29:AB36)&amp;"(実)"</f>
        <v>レベル70(実)</v>
      </c>
      <c r="Y44" s="24"/>
      <c r="Z44" s="24"/>
      <c r="AA44" s="24"/>
      <c r="AB44" s="25"/>
      <c r="AC44" s="8">
        <f>MIN(AC28+SUMPRODUCT(AC29:AC36,AB29:AB36),99)</f>
        <v>33</v>
      </c>
      <c r="AD44" s="8">
        <f>MIN(AD28+SUMPRODUCT(AD29:AD36,AB29:AB36),99)</f>
        <v>30</v>
      </c>
      <c r="AE44" s="8">
        <f>MIN(AE28+SUMPRODUCT(AE29:AE36,AB29:AB36),99)</f>
        <v>40</v>
      </c>
      <c r="AF44" s="8">
        <f>MIN(AF28+SUMPRODUCT(AF29:AF36,AB29:AB36),99)</f>
        <v>75</v>
      </c>
      <c r="AG44" s="8">
        <f>MIN(AG28+SUMPRODUCT(AG29:AG36,AB29:AB36),99)</f>
        <v>23</v>
      </c>
      <c r="AH44" s="13"/>
      <c r="AI44" s="23" t="str">
        <f>"レベル"&amp;SUM(AI28,AM29:AM36)&amp;"(実)"</f>
        <v>レベル70(実)</v>
      </c>
      <c r="AJ44" s="24"/>
      <c r="AK44" s="24"/>
      <c r="AL44" s="24"/>
      <c r="AM44" s="25"/>
      <c r="AN44" s="8">
        <f>MIN(AN28+SUMPRODUCT(AN29:AN36,AM29:AM36),99)</f>
        <v>23</v>
      </c>
      <c r="AO44" s="8">
        <f>MIN(AO28+SUMPRODUCT(AO29:AO36,AM29:AM36),99)</f>
        <v>33</v>
      </c>
      <c r="AP44" s="8">
        <f>MIN(AP28+SUMPRODUCT(AP29:AP36,AM29:AM36),99)</f>
        <v>28</v>
      </c>
      <c r="AQ44" s="8">
        <f>MIN(AQ28+SUMPRODUCT(AQ29:AQ36,AM29:AM36),99)</f>
        <v>22</v>
      </c>
      <c r="AR44" s="8">
        <f>MIN(AR28+SUMPRODUCT(AR29:AR36,AM29:AM36),99)</f>
        <v>75</v>
      </c>
      <c r="AS44" s="13"/>
      <c r="AT44" s="23" t="str">
        <f>"レベル"&amp;SUM(AT28,AX29:AX36)&amp;"(実)"</f>
        <v>レベル70(実)</v>
      </c>
      <c r="AU44" s="24"/>
      <c r="AV44" s="24"/>
      <c r="AW44" s="24"/>
      <c r="AX44" s="25"/>
      <c r="AY44" s="8">
        <f>MIN(AY28+SUMPRODUCT(AY29:AY36,AX29:AX36),99)</f>
        <v>77</v>
      </c>
      <c r="AZ44" s="8">
        <f>MIN(AZ28+SUMPRODUCT(AZ29:AZ36,AX29:AX36),99)</f>
        <v>29</v>
      </c>
      <c r="BA44" s="8">
        <f>MIN(BA28+SUMPRODUCT(BA29:BA36,AX29:AX36),99)</f>
        <v>75</v>
      </c>
      <c r="BB44" s="8">
        <f>MIN(BB28+SUMPRODUCT(BB29:BB36,AX29:AX36),99)</f>
        <v>5</v>
      </c>
      <c r="BC44" s="8">
        <f>MIN(BC28+SUMPRODUCT(BC29:BC36,AX29:AX36),99)</f>
        <v>5</v>
      </c>
    </row>
    <row r="45" spans="2:55" x14ac:dyDescent="0.4">
      <c r="B45" s="20" t="str">
        <f>"レベル"&amp;SUM(B28,F29:F36)&amp;"(実)＋装備"</f>
        <v>レベル70(実)＋装備</v>
      </c>
      <c r="C45" s="21"/>
      <c r="D45" s="21"/>
      <c r="E45" s="21"/>
      <c r="F45" s="22"/>
      <c r="G45" s="2">
        <f>MIN(G43+SUMPRODUCT(G29:G36,F29:F36),99)</f>
        <v>67</v>
      </c>
      <c r="H45" s="2">
        <f>MIN(H43+SUMPRODUCT(H29:H36,F29:F36),99)</f>
        <v>81</v>
      </c>
      <c r="I45" s="2">
        <f>MIN(I43+SUMPRODUCT(I29:I36,F29:F36),99)</f>
        <v>51</v>
      </c>
      <c r="J45" s="2">
        <f>MIN(J43+SUMPRODUCT(J29:J36,F29:F36),99)</f>
        <v>43</v>
      </c>
      <c r="K45" s="2">
        <f>MIN(K43+SUMPRODUCT(K29:K36,F29:F36),99)</f>
        <v>43</v>
      </c>
      <c r="L45" s="13"/>
      <c r="M45" s="20" t="str">
        <f>"レベル"&amp;SUM(M28,Q29:Q36)&amp;"(実)＋装備"</f>
        <v>レベル70(実)＋装備</v>
      </c>
      <c r="N45" s="21"/>
      <c r="O45" s="21"/>
      <c r="P45" s="21"/>
      <c r="Q45" s="22"/>
      <c r="R45" s="2">
        <f>MIN(R43+SUMPRODUCT(R29:R36,Q29:Q36),99)</f>
        <v>99</v>
      </c>
      <c r="S45" s="2">
        <f>MIN(S43+SUMPRODUCT(S29:S36,Q29:Q36),99)</f>
        <v>67</v>
      </c>
      <c r="T45" s="2">
        <f>MIN(T43+SUMPRODUCT(T29:T36,Q29:Q36),99)</f>
        <v>99</v>
      </c>
      <c r="U45" s="2">
        <f>MIN(U43+SUMPRODUCT(U29:U36,Q29:Q36),99)</f>
        <v>35</v>
      </c>
      <c r="V45" s="2">
        <f>MIN(V43+SUMPRODUCT(V29:V36,Q29:Q36),99)</f>
        <v>46</v>
      </c>
      <c r="W45" s="13"/>
      <c r="X45" s="20" t="str">
        <f>"レベル"&amp;SUM(X28,AB29:AB36)&amp;"(実)＋装備"</f>
        <v>レベル70(実)＋装備</v>
      </c>
      <c r="Y45" s="21"/>
      <c r="Z45" s="21"/>
      <c r="AA45" s="21"/>
      <c r="AB45" s="22"/>
      <c r="AC45" s="2">
        <f>MIN(AC43+SUMPRODUCT(AC29:AC36,AB29:AB36),99)</f>
        <v>63</v>
      </c>
      <c r="AD45" s="2">
        <f>MIN(AD43+SUMPRODUCT(AD29:AD36,AB29:AB36),99)</f>
        <v>60</v>
      </c>
      <c r="AE45" s="2">
        <f>MIN(AE43+SUMPRODUCT(AE29:AE36,AB29:AB36),99)</f>
        <v>70</v>
      </c>
      <c r="AF45" s="2">
        <f>MIN(AF43+SUMPRODUCT(AF29:AF36,AB29:AB36),99)</f>
        <v>99</v>
      </c>
      <c r="AG45" s="2">
        <f>MIN(AG43+SUMPRODUCT(AG29:AG36,AB29:AB36),99)</f>
        <v>68</v>
      </c>
      <c r="AH45" s="13"/>
      <c r="AI45" s="20" t="str">
        <f>"レベル"&amp;SUM(AI28,AM29:AM36)&amp;"(実)＋装備"</f>
        <v>レベル70(実)＋装備</v>
      </c>
      <c r="AJ45" s="21"/>
      <c r="AK45" s="21"/>
      <c r="AL45" s="21"/>
      <c r="AM45" s="22"/>
      <c r="AN45" s="2">
        <f>MIN(AN43+SUMPRODUCT(AN29:AN36,AM29:AM36),99)</f>
        <v>53</v>
      </c>
      <c r="AO45" s="2">
        <f>MIN(AO43+SUMPRODUCT(AO29:AO36,AM29:AM36),99)</f>
        <v>68</v>
      </c>
      <c r="AP45" s="2">
        <f>MIN(AP43+SUMPRODUCT(AP29:AP36,AM29:AM36),99)</f>
        <v>73</v>
      </c>
      <c r="AQ45" s="2">
        <f>MIN(AQ43+SUMPRODUCT(AQ29:AQ36,AM29:AM36),99)</f>
        <v>52</v>
      </c>
      <c r="AR45" s="2">
        <f>MIN(AR43+SUMPRODUCT(AR29:AR36,AM29:AM36),99)</f>
        <v>99</v>
      </c>
      <c r="AS45" s="13"/>
      <c r="AT45" s="20" t="str">
        <f>"レベル"&amp;SUM(AT28,AX29:AX36)&amp;"(実)＋装備"</f>
        <v>レベル70(実)＋装備</v>
      </c>
      <c r="AU45" s="21"/>
      <c r="AV45" s="21"/>
      <c r="AW45" s="21"/>
      <c r="AX45" s="22"/>
      <c r="AY45" s="2">
        <f>MIN(AY43+SUMPRODUCT(AY29:AY36,AX29:AX36),99)</f>
        <v>99</v>
      </c>
      <c r="AZ45" s="2">
        <f>MIN(AZ43+SUMPRODUCT(AZ29:AZ36,AX29:AX36),99)</f>
        <v>44</v>
      </c>
      <c r="BA45" s="2">
        <f>MIN(BA43+SUMPRODUCT(BA29:BA36,AX29:AX36),99)</f>
        <v>99</v>
      </c>
      <c r="BB45" s="2">
        <f>MIN(BB43+SUMPRODUCT(BB29:BB36,AX29:AX36),99)</f>
        <v>35</v>
      </c>
      <c r="BC45" s="2">
        <f>MIN(BC43+SUMPRODUCT(BC29:BC36,AX29:AX36),99)</f>
        <v>40</v>
      </c>
    </row>
    <row r="46" spans="2:55" x14ac:dyDescent="0.4">
      <c r="B46" s="17" t="str">
        <f>"レベル"&amp;SUM(B28,E29:E36)&amp;"(予)"</f>
        <v>レベル99(予)</v>
      </c>
      <c r="C46" s="18"/>
      <c r="D46" s="18"/>
      <c r="E46" s="18"/>
      <c r="F46" s="19"/>
      <c r="G46" s="4">
        <f>MAX(MIN(G42+SUMPRODUCT(G29:G36,E29:E36),99),1)</f>
        <v>99</v>
      </c>
      <c r="H46" s="4">
        <f>MAX(MIN(H42+SUMPRODUCT(H29:H36,E29:E36),99),1)</f>
        <v>74</v>
      </c>
      <c r="I46" s="4">
        <f>MAX(MIN(I42+SUMPRODUCT(I29:I36,E29:E36),99),1)</f>
        <v>98</v>
      </c>
      <c r="J46" s="4">
        <f>MAX(MIN(J42+SUMPRODUCT(J29:J36,E29:E36),99),1)</f>
        <v>99</v>
      </c>
      <c r="K46" s="4">
        <f>MAX(MIN(K42+SUMPRODUCT(K29:K36,E29:E36),99),1)</f>
        <v>99</v>
      </c>
      <c r="L46" s="13"/>
      <c r="M46" s="17" t="str">
        <f>"レベル"&amp;SUM(M28,P29:P36)&amp;"(予)"</f>
        <v>レベル99(予)</v>
      </c>
      <c r="N46" s="18"/>
      <c r="O46" s="18"/>
      <c r="P46" s="18"/>
      <c r="Q46" s="19"/>
      <c r="R46" s="4">
        <f>MAX(MIN(R42+SUMPRODUCT(R29:R36,P29:P36),99),1)</f>
        <v>99</v>
      </c>
      <c r="S46" s="4">
        <f>MAX(MIN(S42+SUMPRODUCT(S29:S36,P29:P36),99),1)</f>
        <v>66</v>
      </c>
      <c r="T46" s="4">
        <f>MAX(MIN(T42+SUMPRODUCT(T29:T36,P29:P36),99),1)</f>
        <v>99</v>
      </c>
      <c r="U46" s="4">
        <f>MAX(MIN(U42+SUMPRODUCT(U29:U36,P29:P36),99),1)</f>
        <v>31</v>
      </c>
      <c r="V46" s="4">
        <f>MAX(MIN(V42+SUMPRODUCT(V29:V36,P29:P36),99),1)</f>
        <v>3</v>
      </c>
      <c r="W46" s="13"/>
      <c r="X46" s="17" t="str">
        <f>"レベル"&amp;SUM(X28,AA29:AA36)&amp;"(予)"</f>
        <v>レベル99(予)</v>
      </c>
      <c r="Y46" s="18"/>
      <c r="Z46" s="18"/>
      <c r="AA46" s="18"/>
      <c r="AB46" s="19"/>
      <c r="AC46" s="4">
        <f>MAX(MIN(AC42+SUMPRODUCT(AC29:AC36,AA29:AA36),99),1)</f>
        <v>62</v>
      </c>
      <c r="AD46" s="4">
        <f>MAX(MIN(AD42+SUMPRODUCT(AD29:AD36,AA29:AA36),99),1)</f>
        <v>59</v>
      </c>
      <c r="AE46" s="4">
        <f>MAX(MIN(AE42+SUMPRODUCT(AE29:AE36,AA29:AA36),99),1)</f>
        <v>69</v>
      </c>
      <c r="AF46" s="4">
        <f>MAX(MIN(AF42+SUMPRODUCT(AF29:AF36,AA29:AA36),99),1)</f>
        <v>99</v>
      </c>
      <c r="AG46" s="4">
        <f>MAX(MIN(AG42+SUMPRODUCT(AG29:AG36,AA29:AA36),99),1)</f>
        <v>52</v>
      </c>
      <c r="AH46" s="13"/>
      <c r="AI46" s="17" t="str">
        <f>"レベル"&amp;SUM(AI28,AL29:AL36)&amp;"(予)"</f>
        <v>レベル99(予)</v>
      </c>
      <c r="AJ46" s="18"/>
      <c r="AK46" s="18"/>
      <c r="AL46" s="18"/>
      <c r="AM46" s="19"/>
      <c r="AN46" s="4">
        <f>MAX(MIN(AN42+SUMPRODUCT(AN29:AN36,AL29:AL36),99),1)</f>
        <v>52</v>
      </c>
      <c r="AO46" s="4">
        <f>MAX(MIN(AO42+SUMPRODUCT(AO29:AO36,AL29:AL36),99),1)</f>
        <v>62</v>
      </c>
      <c r="AP46" s="4">
        <f>MAX(MIN(AP42+SUMPRODUCT(AP29:AP36,AL29:AL36),99),1)</f>
        <v>57</v>
      </c>
      <c r="AQ46" s="4">
        <f>MAX(MIN(AQ42+SUMPRODUCT(AQ29:AQ36,AL29:AL36),99),1)</f>
        <v>51</v>
      </c>
      <c r="AR46" s="4">
        <f>MAX(MIN(AR42+SUMPRODUCT(AR29:AR36,AL29:AL36),99),1)</f>
        <v>99</v>
      </c>
      <c r="AS46" s="13"/>
      <c r="AT46" s="17" t="str">
        <f>"レベル"&amp;SUM(AT28,AW29:AW36)&amp;"(予)"</f>
        <v>レベル99(予)</v>
      </c>
      <c r="AU46" s="18"/>
      <c r="AV46" s="18"/>
      <c r="AW46" s="18"/>
      <c r="AX46" s="19"/>
      <c r="AY46" s="4">
        <f>MAX(MIN(AY42+SUMPRODUCT(AY29:AY36,AW29:AW36),99),1)</f>
        <v>99</v>
      </c>
      <c r="AZ46" s="4">
        <f>MAX(MIN(AZ42+SUMPRODUCT(AZ29:AZ36,AW29:AW36),99),1)</f>
        <v>86</v>
      </c>
      <c r="BA46" s="4">
        <f>MAX(MIN(BA42+SUMPRODUCT(BA29:BA36,AW29:AW36),99),1)</f>
        <v>76</v>
      </c>
      <c r="BB46" s="4">
        <f>MAX(MIN(BB42+SUMPRODUCT(BB29:BB36,AW29:AW36),99),1)</f>
        <v>6</v>
      </c>
      <c r="BC46" s="4">
        <f>MAX(MIN(BC42+SUMPRODUCT(BC29:BC36,AW29:AW36),99),1)</f>
        <v>61</v>
      </c>
    </row>
    <row r="47" spans="2:55" x14ac:dyDescent="0.4">
      <c r="B47" s="5" t="str">
        <f>"レベル"&amp;SUM(B28,E29:E36)&amp;"(予)＋装備"</f>
        <v>レベル99(予)＋装備</v>
      </c>
      <c r="C47" s="6"/>
      <c r="D47" s="6"/>
      <c r="E47" s="6"/>
      <c r="F47" s="7"/>
      <c r="G47" s="4">
        <f>MAX(MIN(G43+SUMPRODUCT(G29:G36,E29:E36),99),1)</f>
        <v>99</v>
      </c>
      <c r="H47" s="4">
        <f>MAX(MIN(H43+SUMPRODUCT(H29:H36,E29:E36),99),1)</f>
        <v>99</v>
      </c>
      <c r="I47" s="4">
        <f>MAX(MIN(I43+SUMPRODUCT(I29:I36,E29:E36),99),1)</f>
        <v>99</v>
      </c>
      <c r="J47" s="4">
        <f>MAX(MIN(J43+SUMPRODUCT(J29:J36,E29:E36),99),1)</f>
        <v>99</v>
      </c>
      <c r="K47" s="4">
        <f>MAX(MIN(K43+SUMPRODUCT(K29:K36,E29:E36),99),1)</f>
        <v>99</v>
      </c>
      <c r="L47" s="13"/>
      <c r="M47" s="5" t="str">
        <f>"レベル"&amp;SUM(M28,P29:P36)&amp;"(予)＋装備"</f>
        <v>レベル99(予)＋装備</v>
      </c>
      <c r="N47" s="6"/>
      <c r="O47" s="6"/>
      <c r="P47" s="6"/>
      <c r="Q47" s="7"/>
      <c r="R47" s="4">
        <f>MAX(MIN(R43+SUMPRODUCT(R29:R36,P29:P36),99),1)</f>
        <v>99</v>
      </c>
      <c r="S47" s="4">
        <f>MAX(MIN(S43+SUMPRODUCT(S29:S36,P29:P36),99),1)</f>
        <v>96</v>
      </c>
      <c r="T47" s="4">
        <f>MAX(MIN(T43+SUMPRODUCT(T29:T36,P29:P36),99),1)</f>
        <v>99</v>
      </c>
      <c r="U47" s="4">
        <f>MAX(MIN(U43+SUMPRODUCT(U29:U36,P29:P36),99),1)</f>
        <v>64</v>
      </c>
      <c r="V47" s="4">
        <f>MAX(MIN(V43+SUMPRODUCT(V29:V36,P29:P36),99),1)</f>
        <v>46</v>
      </c>
      <c r="W47" s="13"/>
      <c r="X47" s="5" t="str">
        <f>"レベル"&amp;SUM(X28,AA29:AA36)&amp;"(予)＋装備"</f>
        <v>レベル99(予)＋装備</v>
      </c>
      <c r="Y47" s="6"/>
      <c r="Z47" s="6"/>
      <c r="AA47" s="6"/>
      <c r="AB47" s="7"/>
      <c r="AC47" s="4">
        <f>MAX(MIN(AC43+SUMPRODUCT(AC29:AC36,AA29:AA36),99),1)</f>
        <v>92</v>
      </c>
      <c r="AD47" s="4">
        <f>MAX(MIN(AD43+SUMPRODUCT(AD29:AD36,AA29:AA36),99),1)</f>
        <v>89</v>
      </c>
      <c r="AE47" s="4">
        <f>MAX(MIN(AE43+SUMPRODUCT(AE29:AE36,AA29:AA36),99),1)</f>
        <v>99</v>
      </c>
      <c r="AF47" s="4">
        <f>MAX(MIN(AF43+SUMPRODUCT(AF29:AF36,AA29:AA36),99),1)</f>
        <v>99</v>
      </c>
      <c r="AG47" s="4">
        <f>MAX(MIN(AG43+SUMPRODUCT(AG29:AG36,AA29:AA36),99),1)</f>
        <v>97</v>
      </c>
      <c r="AH47" s="13"/>
      <c r="AI47" s="5" t="str">
        <f>"レベル"&amp;SUM(AI28,AL29:AL36)&amp;"(予)＋装備"</f>
        <v>レベル99(予)＋装備</v>
      </c>
      <c r="AJ47" s="6"/>
      <c r="AK47" s="6"/>
      <c r="AL47" s="6"/>
      <c r="AM47" s="7"/>
      <c r="AN47" s="4">
        <f>MAX(MIN(AN43+SUMPRODUCT(AN29:AN36,AL29:AL36),99),1)</f>
        <v>82</v>
      </c>
      <c r="AO47" s="4">
        <f>MAX(MIN(AO43+SUMPRODUCT(AO29:AO36,AL29:AL36),99),1)</f>
        <v>97</v>
      </c>
      <c r="AP47" s="4">
        <f>MAX(MIN(AP43+SUMPRODUCT(AP29:AP36,AL29:AL36),99),1)</f>
        <v>99</v>
      </c>
      <c r="AQ47" s="4">
        <f>MAX(MIN(AQ43+SUMPRODUCT(AQ29:AQ36,AL29:AL36),99),1)</f>
        <v>81</v>
      </c>
      <c r="AR47" s="4">
        <f>MAX(MIN(AR43+SUMPRODUCT(AR29:AR36,AL29:AL36),99),1)</f>
        <v>99</v>
      </c>
      <c r="AS47" s="13"/>
      <c r="AT47" s="5" t="str">
        <f>"レベル"&amp;SUM(AT28,AW29:AW36)&amp;"(予)＋装備"</f>
        <v>レベル99(予)＋装備</v>
      </c>
      <c r="AU47" s="6"/>
      <c r="AV47" s="6"/>
      <c r="AW47" s="6"/>
      <c r="AX47" s="7"/>
      <c r="AY47" s="4">
        <f>MAX(MIN(AY43+SUMPRODUCT(AY29:AY36,AW29:AW36),99),1)</f>
        <v>99</v>
      </c>
      <c r="AZ47" s="4">
        <f>MAX(MIN(AZ43+SUMPRODUCT(AZ29:AZ36,AW29:AW36),99),1)</f>
        <v>99</v>
      </c>
      <c r="BA47" s="4">
        <f>MAX(MIN(BA43+SUMPRODUCT(BA29:BA36,AW29:AW36),99),1)</f>
        <v>99</v>
      </c>
      <c r="BB47" s="4">
        <f>MAX(MIN(BB43+SUMPRODUCT(BB29:BB36,AW29:AW36),99),1)</f>
        <v>36</v>
      </c>
      <c r="BC47" s="4">
        <f>MAX(MIN(BC43+SUMPRODUCT(BC29:BC36,AW29:AW36),99),1)</f>
        <v>96</v>
      </c>
    </row>
    <row r="49" spans="1:55" x14ac:dyDescent="0.4">
      <c r="A49" s="11">
        <v>3</v>
      </c>
      <c r="B49" s="15" t="s">
        <v>99</v>
      </c>
      <c r="C49" s="16"/>
      <c r="D49" s="16"/>
      <c r="E49" s="16"/>
      <c r="F49" s="63"/>
      <c r="G49" s="63"/>
      <c r="H49" s="16" t="s">
        <v>184</v>
      </c>
      <c r="I49" s="16"/>
      <c r="J49" s="16"/>
      <c r="K49" s="26"/>
      <c r="L49" s="13"/>
      <c r="M49" s="15" t="s">
        <v>100</v>
      </c>
      <c r="N49" s="16"/>
      <c r="O49" s="16"/>
      <c r="P49" s="16"/>
      <c r="Q49" s="63"/>
      <c r="R49" s="63"/>
      <c r="S49" s="16" t="s">
        <v>184</v>
      </c>
      <c r="T49" s="16"/>
      <c r="U49" s="16"/>
      <c r="V49" s="26"/>
      <c r="W49" s="13"/>
      <c r="X49" s="15" t="s">
        <v>101</v>
      </c>
      <c r="Y49" s="16"/>
      <c r="Z49" s="16"/>
      <c r="AA49" s="16"/>
      <c r="AB49" s="63"/>
      <c r="AC49" s="63"/>
      <c r="AD49" s="16" t="s">
        <v>184</v>
      </c>
      <c r="AE49" s="16"/>
      <c r="AF49" s="16"/>
      <c r="AG49" s="26"/>
      <c r="AH49" s="13"/>
      <c r="AI49" s="15" t="s">
        <v>99</v>
      </c>
      <c r="AJ49" s="16"/>
      <c r="AK49" s="16"/>
      <c r="AL49" s="16"/>
      <c r="AM49" s="63"/>
      <c r="AN49" s="63"/>
      <c r="AO49" s="16" t="s">
        <v>184</v>
      </c>
      <c r="AP49" s="16"/>
      <c r="AQ49" s="16"/>
      <c r="AR49" s="26"/>
      <c r="AS49" s="13"/>
      <c r="AT49" s="15" t="s">
        <v>99</v>
      </c>
      <c r="AU49" s="16"/>
      <c r="AV49" s="16"/>
      <c r="AW49" s="16"/>
      <c r="AX49" s="63"/>
      <c r="AY49" s="63"/>
      <c r="AZ49" s="16" t="s">
        <v>184</v>
      </c>
      <c r="BA49" s="16"/>
      <c r="BB49" s="16"/>
      <c r="BC49" s="26"/>
    </row>
    <row r="50" spans="1:55" x14ac:dyDescent="0.4">
      <c r="B50" s="59" t="s">
        <v>64</v>
      </c>
      <c r="C50" s="60"/>
      <c r="D50" s="61"/>
      <c r="E50" s="63" t="s">
        <v>65</v>
      </c>
      <c r="F50" s="61" t="s">
        <v>66</v>
      </c>
      <c r="G50" s="66" t="s">
        <v>1</v>
      </c>
      <c r="H50" s="66" t="s">
        <v>2</v>
      </c>
      <c r="I50" s="66" t="s">
        <v>3</v>
      </c>
      <c r="J50" s="66" t="s">
        <v>4</v>
      </c>
      <c r="K50" s="65" t="s">
        <v>5</v>
      </c>
      <c r="L50" s="13"/>
      <c r="M50" s="59" t="s">
        <v>64</v>
      </c>
      <c r="N50" s="60"/>
      <c r="O50" s="61"/>
      <c r="P50" s="63" t="s">
        <v>65</v>
      </c>
      <c r="Q50" s="61" t="s">
        <v>66</v>
      </c>
      <c r="R50" s="66" t="s">
        <v>1</v>
      </c>
      <c r="S50" s="66" t="s">
        <v>2</v>
      </c>
      <c r="T50" s="66" t="s">
        <v>3</v>
      </c>
      <c r="U50" s="66" t="s">
        <v>4</v>
      </c>
      <c r="V50" s="65" t="s">
        <v>5</v>
      </c>
      <c r="W50" s="13"/>
      <c r="X50" s="59" t="s">
        <v>64</v>
      </c>
      <c r="Y50" s="60"/>
      <c r="Z50" s="61"/>
      <c r="AA50" s="63" t="s">
        <v>65</v>
      </c>
      <c r="AB50" s="61" t="s">
        <v>66</v>
      </c>
      <c r="AC50" s="66" t="s">
        <v>1</v>
      </c>
      <c r="AD50" s="66" t="s">
        <v>2</v>
      </c>
      <c r="AE50" s="66" t="s">
        <v>3</v>
      </c>
      <c r="AF50" s="66" t="s">
        <v>4</v>
      </c>
      <c r="AG50" s="65" t="s">
        <v>5</v>
      </c>
      <c r="AH50" s="13"/>
      <c r="AI50" s="59" t="s">
        <v>64</v>
      </c>
      <c r="AJ50" s="60"/>
      <c r="AK50" s="61"/>
      <c r="AL50" s="63" t="s">
        <v>65</v>
      </c>
      <c r="AM50" s="61" t="s">
        <v>66</v>
      </c>
      <c r="AN50" s="66" t="s">
        <v>1</v>
      </c>
      <c r="AO50" s="66" t="s">
        <v>2</v>
      </c>
      <c r="AP50" s="66" t="s">
        <v>3</v>
      </c>
      <c r="AQ50" s="66" t="s">
        <v>4</v>
      </c>
      <c r="AR50" s="65" t="s">
        <v>5</v>
      </c>
      <c r="AS50" s="13"/>
      <c r="AT50" s="59" t="s">
        <v>64</v>
      </c>
      <c r="AU50" s="60"/>
      <c r="AV50" s="61"/>
      <c r="AW50" s="63" t="s">
        <v>65</v>
      </c>
      <c r="AX50" s="61" t="s">
        <v>66</v>
      </c>
      <c r="AY50" s="66" t="s">
        <v>1</v>
      </c>
      <c r="AZ50" s="66" t="s">
        <v>2</v>
      </c>
      <c r="BA50" s="66" t="s">
        <v>3</v>
      </c>
      <c r="BB50" s="66" t="s">
        <v>4</v>
      </c>
      <c r="BC50" s="65" t="s">
        <v>5</v>
      </c>
    </row>
    <row r="51" spans="1:55" x14ac:dyDescent="0.4">
      <c r="B51" s="62">
        <v>70</v>
      </c>
      <c r="C51" s="63"/>
      <c r="D51" s="61"/>
      <c r="E51" s="65"/>
      <c r="F51" s="65"/>
      <c r="G51" s="3">
        <f>MAX(INDEX(マスタ裏!$B$4:$DN$8,MATCH(G50,マスタ裏!$A$4:$A$8,0),MATCH(B49&amp;B51,マスタ裏!$B$3:$DN$3,0)),IF(H49="ピクセルリマスター",0,-1))</f>
        <v>61</v>
      </c>
      <c r="H51" s="3">
        <f>MAX(INDEX(マスタ裏!$B$4:$DN$8,MATCH(H50,マスタ裏!$A$4:$A$8,0),MATCH(B49&amp;B51,マスタ裏!$B$3:$DN$3,0)),IF(H49="ピクセルリマスター",0,-1))</f>
        <v>41</v>
      </c>
      <c r="I51" s="3">
        <f>MAX(INDEX(マスタ裏!$B$4:$DN$8,MATCH(I50,マスタ裏!$A$4:$A$8,0),MATCH(B49&amp;B51,マスタ裏!$B$3:$DN$3,0)),IF(H49="ピクセルリマスター",0,-1))</f>
        <v>41</v>
      </c>
      <c r="J51" s="3">
        <f>MAX(INDEX(マスタ裏!$B$4:$DN$8,MATCH(J50,マスタ裏!$A$4:$A$8,0),MATCH(B49&amp;B51,マスタ裏!$B$3:$DN$3,0)),IF(H49="ピクセルリマスター",0,-1))</f>
        <v>24</v>
      </c>
      <c r="K51" s="3">
        <f>MAX(INDEX(マスタ裏!$B$4:$DN$8,MATCH(K50,マスタ裏!$A$4:$A$8,0),MATCH(B49&amp;B51,マスタ裏!$B$3:$DN$3,0)),IF(H49="ピクセルリマスター",0,-1))</f>
        <v>1</v>
      </c>
      <c r="L51" s="13"/>
      <c r="M51" s="62">
        <v>70</v>
      </c>
      <c r="N51" s="63"/>
      <c r="O51" s="61"/>
      <c r="P51" s="65"/>
      <c r="Q51" s="65"/>
      <c r="R51" s="3">
        <f>MAX(INDEX(マスタ裏!$B$4:$DN$8,MATCH(R50,マスタ裏!$A$4:$A$8,0),MATCH(M49&amp;M51,マスタ裏!$B$3:$DN$3,0)),IF(S49="ピクセルリマスター",0,-1))</f>
        <v>1</v>
      </c>
      <c r="S51" s="3">
        <f>MAX(INDEX(マスタ裏!$B$4:$DN$8,MATCH(S50,マスタ裏!$A$4:$A$8,0),MATCH(M49&amp;M51,マスタ裏!$B$3:$DN$3,0)),IF(S49="ピクセルリマスター",0,-1))</f>
        <v>26</v>
      </c>
      <c r="T51" s="3">
        <f>MAX(INDEX(マスタ裏!$B$4:$DN$8,MATCH(T50,マスタ裏!$A$4:$A$8,0),MATCH(M49&amp;M51,マスタ裏!$B$3:$DN$3,0)),IF(S49="ピクセルリマスター",0,-1))</f>
        <v>1</v>
      </c>
      <c r="U51" s="3">
        <f>MAX(INDEX(マスタ裏!$B$4:$DN$8,MATCH(U50,マスタ裏!$A$4:$A$8,0),MATCH(M49&amp;M51,マスタ裏!$B$3:$DN$3,0)),IF(S49="ピクセルリマスター",0,-1))</f>
        <v>24</v>
      </c>
      <c r="V51" s="3">
        <f>MAX(INDEX(マスタ裏!$B$4:$DN$8,MATCH(V50,マスタ裏!$A$4:$A$8,0),MATCH(M49&amp;M51,マスタ裏!$B$3:$DN$3,0)),IF(S49="ピクセルリマスター",0,-1))</f>
        <v>24</v>
      </c>
      <c r="W51" s="13"/>
      <c r="X51" s="62">
        <v>70</v>
      </c>
      <c r="Y51" s="63"/>
      <c r="Z51" s="61"/>
      <c r="AA51" s="65"/>
      <c r="AB51" s="65"/>
      <c r="AC51" s="3">
        <f>MAX(INDEX(マスタ裏!$B$4:$DN$8,MATCH(AC50,マスタ裏!$A$4:$A$8,0),MATCH(X49&amp;X51,マスタ裏!$B$3:$DN$3,0)),IF(AD49="ピクセルリマスター",0,-1))</f>
        <v>10</v>
      </c>
      <c r="AD51" s="3">
        <f>MAX(INDEX(マスタ裏!$B$4:$DN$8,MATCH(AD50,マスタ裏!$A$4:$A$8,0),MATCH(X49&amp;X51,マスタ裏!$B$3:$DN$3,0)),IF(AD49="ピクセルリマスター",0,-1))</f>
        <v>20</v>
      </c>
      <c r="AE51" s="3">
        <f>MAX(INDEX(マスタ裏!$B$4:$DN$8,MATCH(AE50,マスタ裏!$A$4:$A$8,0),MATCH(X49&amp;X51,マスタ裏!$B$3:$DN$3,0)),IF(AD49="ピクセルリマスター",0,-1))</f>
        <v>10</v>
      </c>
      <c r="AF51" s="3">
        <f>MAX(INDEX(マスタ裏!$B$4:$DN$8,MATCH(AF50,マスタ裏!$A$4:$A$8,0),MATCH(X49&amp;X51,マスタ裏!$B$3:$DN$3,0)),IF(AD49="ピクセルリマスター",0,-1))</f>
        <v>40</v>
      </c>
      <c r="AG51" s="3">
        <f>MAX(INDEX(マスタ裏!$B$4:$DN$8,MATCH(AG50,マスタ裏!$A$4:$A$8,0),MATCH(X49&amp;X51,マスタ裏!$B$3:$DN$3,0)),IF(AD49="ピクセルリマスター",0,-1))</f>
        <v>40</v>
      </c>
      <c r="AH51" s="13"/>
      <c r="AI51" s="62">
        <v>70</v>
      </c>
      <c r="AJ51" s="63"/>
      <c r="AK51" s="61"/>
      <c r="AL51" s="65"/>
      <c r="AM51" s="65"/>
      <c r="AN51" s="3">
        <f>MAX(INDEX(マスタ裏!$B$4:$DN$8,MATCH(AN50,マスタ裏!$A$4:$A$8,0),MATCH(AI49&amp;AI51,マスタ裏!$B$3:$DN$3,0)),IF(AO49="ピクセルリマスター",0,-1))</f>
        <v>61</v>
      </c>
      <c r="AO51" s="3">
        <f>MAX(INDEX(マスタ裏!$B$4:$DN$8,MATCH(AO50,マスタ裏!$A$4:$A$8,0),MATCH(AI49&amp;AI51,マスタ裏!$B$3:$DN$3,0)),IF(AO49="ピクセルリマスター",0,-1))</f>
        <v>41</v>
      </c>
      <c r="AP51" s="3">
        <f>MAX(INDEX(マスタ裏!$B$4:$DN$8,MATCH(AP50,マスタ裏!$A$4:$A$8,0),MATCH(AI49&amp;AI51,マスタ裏!$B$3:$DN$3,0)),IF(AO49="ピクセルリマスター",0,-1))</f>
        <v>41</v>
      </c>
      <c r="AQ51" s="3">
        <f>MAX(INDEX(マスタ裏!$B$4:$DN$8,MATCH(AQ50,マスタ裏!$A$4:$A$8,0),MATCH(AI49&amp;AI51,マスタ裏!$B$3:$DN$3,0)),IF(AO49="ピクセルリマスター",0,-1))</f>
        <v>24</v>
      </c>
      <c r="AR51" s="3">
        <f>MAX(INDEX(マスタ裏!$B$4:$DN$8,MATCH(AR50,マスタ裏!$A$4:$A$8,0),MATCH(AI49&amp;AI51,マスタ裏!$B$3:$DN$3,0)),IF(AO49="ピクセルリマスター",0,-1))</f>
        <v>1</v>
      </c>
      <c r="AS51" s="13"/>
      <c r="AT51" s="62">
        <v>70</v>
      </c>
      <c r="AU51" s="63"/>
      <c r="AV51" s="61"/>
      <c r="AW51" s="65"/>
      <c r="AX51" s="65"/>
      <c r="AY51" s="3">
        <f>MAX(INDEX(マスタ裏!$B$4:$DN$8,MATCH(AY50,マスタ裏!$A$4:$A$8,0),MATCH(AT49&amp;AT51,マスタ裏!$B$3:$DN$3,0)),IF(AZ49="ピクセルリマスター",0,-1))</f>
        <v>61</v>
      </c>
      <c r="AZ51" s="3">
        <f>MAX(INDEX(マスタ裏!$B$4:$DN$8,MATCH(AZ50,マスタ裏!$A$4:$A$8,0),MATCH(AT49&amp;AT51,マスタ裏!$B$3:$DN$3,0)),IF(AZ49="ピクセルリマスター",0,-1))</f>
        <v>41</v>
      </c>
      <c r="BA51" s="3">
        <f>MAX(INDEX(マスタ裏!$B$4:$DN$8,MATCH(BA50,マスタ裏!$A$4:$A$8,0),MATCH(AT49&amp;AT51,マスタ裏!$B$3:$DN$3,0)),IF(AZ49="ピクセルリマスター",0,-1))</f>
        <v>41</v>
      </c>
      <c r="BB51" s="3">
        <f>MAX(INDEX(マスタ裏!$B$4:$DN$8,MATCH(BB50,マスタ裏!$A$4:$A$8,0),MATCH(AT49&amp;AT51,マスタ裏!$B$3:$DN$3,0)),IF(AZ49="ピクセルリマスター",0,-1))</f>
        <v>24</v>
      </c>
      <c r="BC51" s="3">
        <f>MAX(INDEX(マスタ裏!$B$4:$DN$8,MATCH(BC50,マスタ裏!$A$4:$A$8,0),MATCH(AT49&amp;AT51,マスタ裏!$B$3:$DN$3,0)),IF(AZ49="ピクセルリマスター",0,-1))</f>
        <v>1</v>
      </c>
    </row>
    <row r="52" spans="1:55" x14ac:dyDescent="0.4">
      <c r="B52" s="64" t="s">
        <v>6</v>
      </c>
      <c r="C52" s="63"/>
      <c r="D52" s="61"/>
      <c r="E52" s="14"/>
      <c r="F52" s="14"/>
      <c r="G52" s="3">
        <f>MAX(INDEX(マスタ裏!$B$4:$DN$8,MATCH(G50,マスタ裏!$A$4:$A$8,0),MATCH(B49&amp;$B52,マスタ裏!$B$3:$DN$3,0)),IF(H49="ピクセルリマスター",0,-1))</f>
        <v>0</v>
      </c>
      <c r="H52" s="3">
        <f>MAX(INDEX(マスタ裏!$B$4:$DN$8,MATCH(H50,マスタ裏!$A$4:$A$8,0),MATCH(B49&amp;$B52,マスタ裏!$B$3:$DN$3,0)),IF(H49="ピクセルリマスター",0,-1))</f>
        <v>0</v>
      </c>
      <c r="I52" s="3">
        <f>MAX(INDEX(マスタ裏!$B$4:$DN$8,MATCH(I50,マスタ裏!$A$4:$A$8,0),MATCH(B49&amp;$B52,マスタ裏!$B$3:$DN$3,0)),IF(H49="ピクセルリマスター",0,-1))</f>
        <v>-1</v>
      </c>
      <c r="J52" s="3">
        <f>MAX(INDEX(マスタ裏!$B$4:$DN$8,MATCH(J50,マスタ裏!$A$4:$A$8,0),MATCH(B49&amp;$B52,マスタ裏!$B$3:$DN$3,0)),IF(H49="ピクセルリマスター",0,-1))</f>
        <v>0</v>
      </c>
      <c r="K52" s="3">
        <f>MAX(INDEX(マスタ裏!$B$4:$DN$8,MATCH(K50,マスタ裏!$A$4:$A$8,0),MATCH(B49&amp;$B52,マスタ裏!$B$3:$DN$3,0)),IF(H49="ピクセルリマスター",0,-1))</f>
        <v>0</v>
      </c>
      <c r="L52" s="13"/>
      <c r="M52" s="64" t="s">
        <v>6</v>
      </c>
      <c r="N52" s="63"/>
      <c r="O52" s="61"/>
      <c r="P52" s="14"/>
      <c r="Q52" s="14"/>
      <c r="R52" s="3">
        <f>MAX(INDEX(マスタ裏!$B$4:$DN$8,MATCH(R50,マスタ裏!$A$4:$A$8,0),MATCH(M49&amp;$B52,マスタ裏!$B$3:$DN$3,0)),IF(S49="ピクセルリマスター",0,-1))</f>
        <v>-1</v>
      </c>
      <c r="S52" s="3">
        <f>MAX(INDEX(マスタ裏!$B$4:$DN$8,MATCH(S50,マスタ裏!$A$4:$A$8,0),MATCH(M49&amp;$B52,マスタ裏!$B$3:$DN$3,0)),IF(S49="ピクセルリマスター",0,-1))</f>
        <v>-1</v>
      </c>
      <c r="T52" s="3">
        <f>MAX(INDEX(マスタ裏!$B$4:$DN$8,MATCH(T50,マスタ裏!$A$4:$A$8,0),MATCH(M49&amp;$B52,マスタ裏!$B$3:$DN$3,0)),IF(S49="ピクセルリマスター",0,-1))</f>
        <v>-1</v>
      </c>
      <c r="U52" s="3">
        <f>MAX(INDEX(マスタ裏!$B$4:$DN$8,MATCH(U50,マスタ裏!$A$4:$A$8,0),MATCH(M49&amp;$B52,マスタ裏!$B$3:$DN$3,0)),IF(S49="ピクセルリマスター",0,-1))</f>
        <v>-1</v>
      </c>
      <c r="V52" s="3">
        <f>MAX(INDEX(マスタ裏!$B$4:$DN$8,MATCH(V50,マスタ裏!$A$4:$A$8,0),MATCH(M49&amp;$B52,マスタ裏!$B$3:$DN$3,0)),IF(S49="ピクセルリマスター",0,-1))</f>
        <v>-1</v>
      </c>
      <c r="W52" s="13"/>
      <c r="X52" s="64" t="s">
        <v>6</v>
      </c>
      <c r="Y52" s="63"/>
      <c r="Z52" s="61"/>
      <c r="AA52" s="14"/>
      <c r="AB52" s="14"/>
      <c r="AC52" s="3">
        <f>MAX(INDEX(マスタ裏!$B$4:$DN$8,MATCH(AC50,マスタ裏!$A$4:$A$8,0),MATCH(X49&amp;$B52,マスタ裏!$B$3:$DN$3,0)),IF(AD49="ピクセルリマスター",0,-1))</f>
        <v>-1</v>
      </c>
      <c r="AD52" s="3">
        <f>MAX(INDEX(マスタ裏!$B$4:$DN$8,MATCH(AD50,マスタ裏!$A$4:$A$8,0),MATCH(X49&amp;$B52,マスタ裏!$B$3:$DN$3,0)),IF(AD49="ピクセルリマスター",0,-1))</f>
        <v>0</v>
      </c>
      <c r="AE52" s="3">
        <f>MAX(INDEX(マスタ裏!$B$4:$DN$8,MATCH(AE50,マスタ裏!$A$4:$A$8,0),MATCH(X49&amp;$B52,マスタ裏!$B$3:$DN$3,0)),IF(AD49="ピクセルリマスター",0,-1))</f>
        <v>-1</v>
      </c>
      <c r="AF52" s="3">
        <f>MAX(INDEX(マスタ裏!$B$4:$DN$8,MATCH(AF50,マスタ裏!$A$4:$A$8,0),MATCH(X49&amp;$B52,マスタ裏!$B$3:$DN$3,0)),IF(AD49="ピクセルリマスター",0,-1))</f>
        <v>0</v>
      </c>
      <c r="AG52" s="3">
        <f>MAX(INDEX(マスタ裏!$B$4:$DN$8,MATCH(AG50,マスタ裏!$A$4:$A$8,0),MATCH(X49&amp;$B52,マスタ裏!$B$3:$DN$3,0)),IF(AD49="ピクセルリマスター",0,-1))</f>
        <v>0</v>
      </c>
      <c r="AH52" s="13"/>
      <c r="AI52" s="64" t="s">
        <v>6</v>
      </c>
      <c r="AJ52" s="63"/>
      <c r="AK52" s="61"/>
      <c r="AL52" s="14"/>
      <c r="AM52" s="14"/>
      <c r="AN52" s="3">
        <f>MAX(INDEX(マスタ裏!$B$4:$DN$8,MATCH(AN50,マスタ裏!$A$4:$A$8,0),MATCH(AI49&amp;$B52,マスタ裏!$B$3:$DN$3,0)),IF(AO49="ピクセルリマスター",0,-1))</f>
        <v>0</v>
      </c>
      <c r="AO52" s="3">
        <f>MAX(INDEX(マスタ裏!$B$4:$DN$8,MATCH(AO50,マスタ裏!$A$4:$A$8,0),MATCH(AI49&amp;$B52,マスタ裏!$B$3:$DN$3,0)),IF(AO49="ピクセルリマスター",0,-1))</f>
        <v>0</v>
      </c>
      <c r="AP52" s="3">
        <f>MAX(INDEX(マスタ裏!$B$4:$DN$8,MATCH(AP50,マスタ裏!$A$4:$A$8,0),MATCH(AI49&amp;$B52,マスタ裏!$B$3:$DN$3,0)),IF(AO49="ピクセルリマスター",0,-1))</f>
        <v>-1</v>
      </c>
      <c r="AQ52" s="3">
        <f>MAX(INDEX(マスタ裏!$B$4:$DN$8,MATCH(AQ50,マスタ裏!$A$4:$A$8,0),MATCH(AI49&amp;$B52,マスタ裏!$B$3:$DN$3,0)),IF(AO49="ピクセルリマスター",0,-1))</f>
        <v>0</v>
      </c>
      <c r="AR52" s="3">
        <f>MAX(INDEX(マスタ裏!$B$4:$DN$8,MATCH(AR50,マスタ裏!$A$4:$A$8,0),MATCH(AI49&amp;$B52,マスタ裏!$B$3:$DN$3,0)),IF(AO49="ピクセルリマスター",0,-1))</f>
        <v>0</v>
      </c>
      <c r="AS52" s="13"/>
      <c r="AT52" s="64" t="s">
        <v>6</v>
      </c>
      <c r="AU52" s="63"/>
      <c r="AV52" s="61"/>
      <c r="AW52" s="14"/>
      <c r="AX52" s="14"/>
      <c r="AY52" s="3">
        <f>MAX(INDEX(マスタ裏!$B$4:$DN$8,MATCH(AY50,マスタ裏!$A$4:$A$8,0),MATCH(AT49&amp;$B52,マスタ裏!$B$3:$DN$3,0)),IF(AZ49="ピクセルリマスター",0,-1))</f>
        <v>0</v>
      </c>
      <c r="AZ52" s="3">
        <f>MAX(INDEX(マスタ裏!$B$4:$DN$8,MATCH(AZ50,マスタ裏!$A$4:$A$8,0),MATCH(AT49&amp;$B52,マスタ裏!$B$3:$DN$3,0)),IF(AZ49="ピクセルリマスター",0,-1))</f>
        <v>0</v>
      </c>
      <c r="BA52" s="3">
        <f>MAX(INDEX(マスタ裏!$B$4:$DN$8,MATCH(BA50,マスタ裏!$A$4:$A$8,0),MATCH(AT49&amp;$B52,マスタ裏!$B$3:$DN$3,0)),IF(AZ49="ピクセルリマスター",0,-1))</f>
        <v>-1</v>
      </c>
      <c r="BB52" s="3">
        <f>MAX(INDEX(マスタ裏!$B$4:$DN$8,MATCH(BB50,マスタ裏!$A$4:$A$8,0),MATCH(AT49&amp;$B52,マスタ裏!$B$3:$DN$3,0)),IF(AZ49="ピクセルリマスター",0,-1))</f>
        <v>0</v>
      </c>
      <c r="BC52" s="3">
        <f>MAX(INDEX(マスタ裏!$B$4:$DN$8,MATCH(BC50,マスタ裏!$A$4:$A$8,0),MATCH(AT49&amp;$B52,マスタ裏!$B$3:$DN$3,0)),IF(AZ49="ピクセルリマスター",0,-1))</f>
        <v>0</v>
      </c>
    </row>
    <row r="53" spans="1:55" x14ac:dyDescent="0.4">
      <c r="B53" s="64" t="s">
        <v>7</v>
      </c>
      <c r="C53" s="63"/>
      <c r="D53" s="61"/>
      <c r="E53" s="14"/>
      <c r="F53" s="14"/>
      <c r="G53" s="3">
        <f>MAX(INDEX(マスタ裏!$B$4:$DN$8,MATCH(G50,マスタ裏!$A$4:$A$8,0),MATCH(B49&amp;$B53,マスタ裏!$B$3:$DN$3,0)),IF(H49="ピクセルリマスター",0,-1))</f>
        <v>-1</v>
      </c>
      <c r="H53" s="3">
        <f>MAX(INDEX(マスタ裏!$B$4:$DN$8,MATCH(H50,マスタ裏!$A$4:$A$8,0),MATCH(B49&amp;$B53,マスタ裏!$B$3:$DN$3,0)),IF(H49="ピクセルリマスター",0,-1))</f>
        <v>0</v>
      </c>
      <c r="I53" s="3">
        <f>MAX(INDEX(マスタ裏!$B$4:$DN$8,MATCH(I50,マスタ裏!$A$4:$A$8,0),MATCH(B49&amp;$B53,マスタ裏!$B$3:$DN$3,0)),IF(H49="ピクセルリマスター",0,-1))</f>
        <v>-1</v>
      </c>
      <c r="J53" s="3">
        <f>MAX(INDEX(マスタ裏!$B$4:$DN$8,MATCH(J50,マスタ裏!$A$4:$A$8,0),MATCH(B49&amp;$B53,マスタ裏!$B$3:$DN$3,0)),IF(H49="ピクセルリマスター",0,-1))</f>
        <v>-1</v>
      </c>
      <c r="K53" s="3">
        <f>MAX(INDEX(マスタ裏!$B$4:$DN$8,MATCH(K50,マスタ裏!$A$4:$A$8,0),MATCH(B49&amp;$B53,マスタ裏!$B$3:$DN$3,0)),IF(H49="ピクセルリマスター",0,-1))</f>
        <v>0</v>
      </c>
      <c r="L53" s="13"/>
      <c r="M53" s="64" t="s">
        <v>7</v>
      </c>
      <c r="N53" s="63"/>
      <c r="O53" s="61"/>
      <c r="P53" s="14"/>
      <c r="Q53" s="14"/>
      <c r="R53" s="3">
        <f>MAX(INDEX(マスタ裏!$B$4:$DN$8,MATCH(R50,マスタ裏!$A$4:$A$8,0),MATCH(M49&amp;$B53,マスタ裏!$B$3:$DN$3,0)),IF(S49="ピクセルリマスター",0,-1))</f>
        <v>0</v>
      </c>
      <c r="S53" s="3">
        <f>MAX(INDEX(マスタ裏!$B$4:$DN$8,MATCH(S50,マスタ裏!$A$4:$A$8,0),MATCH(M49&amp;$B53,マスタ裏!$B$3:$DN$3,0)),IF(S49="ピクセルリマスター",0,-1))</f>
        <v>0</v>
      </c>
      <c r="T53" s="3">
        <f>MAX(INDEX(マスタ裏!$B$4:$DN$8,MATCH(T50,マスタ裏!$A$4:$A$8,0),MATCH(M49&amp;$B53,マスタ裏!$B$3:$DN$3,0)),IF(S49="ピクセルリマスター",0,-1))</f>
        <v>0</v>
      </c>
      <c r="U53" s="3">
        <f>MAX(INDEX(マスタ裏!$B$4:$DN$8,MATCH(U50,マスタ裏!$A$4:$A$8,0),MATCH(M49&amp;$B53,マスタ裏!$B$3:$DN$3,0)),IF(S49="ピクセルリマスター",0,-1))</f>
        <v>0</v>
      </c>
      <c r="V53" s="3">
        <f>MAX(INDEX(マスタ裏!$B$4:$DN$8,MATCH(V50,マスタ裏!$A$4:$A$8,0),MATCH(M49&amp;$B53,マスタ裏!$B$3:$DN$3,0)),IF(S49="ピクセルリマスター",0,-1))</f>
        <v>0</v>
      </c>
      <c r="W53" s="13"/>
      <c r="X53" s="64" t="s">
        <v>7</v>
      </c>
      <c r="Y53" s="63"/>
      <c r="Z53" s="61"/>
      <c r="AA53" s="14"/>
      <c r="AB53" s="14"/>
      <c r="AC53" s="3">
        <f>MAX(INDEX(マスタ裏!$B$4:$DN$8,MATCH(AC50,マスタ裏!$A$4:$A$8,0),MATCH(X49&amp;$B53,マスタ裏!$B$3:$DN$3,0)),IF(AD49="ピクセルリマスター",0,-1))</f>
        <v>0</v>
      </c>
      <c r="AD53" s="3">
        <f>MAX(INDEX(マスタ裏!$B$4:$DN$8,MATCH(AD50,マスタ裏!$A$4:$A$8,0),MATCH(X49&amp;$B53,マスタ裏!$B$3:$DN$3,0)),IF(AD49="ピクセルリマスター",0,-1))</f>
        <v>0</v>
      </c>
      <c r="AE53" s="3">
        <f>MAX(INDEX(マスタ裏!$B$4:$DN$8,MATCH(AE50,マスタ裏!$A$4:$A$8,0),MATCH(X49&amp;$B53,マスタ裏!$B$3:$DN$3,0)),IF(AD49="ピクセルリマスター",0,-1))</f>
        <v>0</v>
      </c>
      <c r="AF53" s="3">
        <f>MAX(INDEX(マスタ裏!$B$4:$DN$8,MATCH(AF50,マスタ裏!$A$4:$A$8,0),MATCH(X49&amp;$B53,マスタ裏!$B$3:$DN$3,0)),IF(AD49="ピクセルリマスター",0,-1))</f>
        <v>-1</v>
      </c>
      <c r="AG53" s="3">
        <f>MAX(INDEX(マスタ裏!$B$4:$DN$8,MATCH(AG50,マスタ裏!$A$4:$A$8,0),MATCH(X49&amp;$B53,マスタ裏!$B$3:$DN$3,0)),IF(AD49="ピクセルリマスター",0,-1))</f>
        <v>0</v>
      </c>
      <c r="AH53" s="13"/>
      <c r="AI53" s="64" t="s">
        <v>7</v>
      </c>
      <c r="AJ53" s="63"/>
      <c r="AK53" s="61"/>
      <c r="AL53" s="14"/>
      <c r="AM53" s="14"/>
      <c r="AN53" s="3">
        <f>MAX(INDEX(マスタ裏!$B$4:$DN$8,MATCH(AN50,マスタ裏!$A$4:$A$8,0),MATCH(AI49&amp;$B53,マスタ裏!$B$3:$DN$3,0)),IF(AO49="ピクセルリマスター",0,-1))</f>
        <v>-1</v>
      </c>
      <c r="AO53" s="3">
        <f>MAX(INDEX(マスタ裏!$B$4:$DN$8,MATCH(AO50,マスタ裏!$A$4:$A$8,0),MATCH(AI49&amp;$B53,マスタ裏!$B$3:$DN$3,0)),IF(AO49="ピクセルリマスター",0,-1))</f>
        <v>0</v>
      </c>
      <c r="AP53" s="3">
        <f>MAX(INDEX(マスタ裏!$B$4:$DN$8,MATCH(AP50,マスタ裏!$A$4:$A$8,0),MATCH(AI49&amp;$B53,マスタ裏!$B$3:$DN$3,0)),IF(AO49="ピクセルリマスター",0,-1))</f>
        <v>-1</v>
      </c>
      <c r="AQ53" s="3">
        <f>MAX(INDEX(マスタ裏!$B$4:$DN$8,MATCH(AQ50,マスタ裏!$A$4:$A$8,0),MATCH(AI49&amp;$B53,マスタ裏!$B$3:$DN$3,0)),IF(AO49="ピクセルリマスター",0,-1))</f>
        <v>-1</v>
      </c>
      <c r="AR53" s="3">
        <f>MAX(INDEX(マスタ裏!$B$4:$DN$8,MATCH(AR50,マスタ裏!$A$4:$A$8,0),MATCH(AI49&amp;$B53,マスタ裏!$B$3:$DN$3,0)),IF(AO49="ピクセルリマスター",0,-1))</f>
        <v>0</v>
      </c>
      <c r="AS53" s="13"/>
      <c r="AT53" s="64" t="s">
        <v>7</v>
      </c>
      <c r="AU53" s="63"/>
      <c r="AV53" s="61"/>
      <c r="AW53" s="14"/>
      <c r="AX53" s="14"/>
      <c r="AY53" s="3">
        <f>MAX(INDEX(マスタ裏!$B$4:$DN$8,MATCH(AY50,マスタ裏!$A$4:$A$8,0),MATCH(AT49&amp;$B53,マスタ裏!$B$3:$DN$3,0)),IF(AZ49="ピクセルリマスター",0,-1))</f>
        <v>-1</v>
      </c>
      <c r="AZ53" s="3">
        <f>MAX(INDEX(マスタ裏!$B$4:$DN$8,MATCH(AZ50,マスタ裏!$A$4:$A$8,0),MATCH(AT49&amp;$B53,マスタ裏!$B$3:$DN$3,0)),IF(AZ49="ピクセルリマスター",0,-1))</f>
        <v>0</v>
      </c>
      <c r="BA53" s="3">
        <f>MAX(INDEX(マスタ裏!$B$4:$DN$8,MATCH(BA50,マスタ裏!$A$4:$A$8,0),MATCH(AT49&amp;$B53,マスタ裏!$B$3:$DN$3,0)),IF(AZ49="ピクセルリマスター",0,-1))</f>
        <v>-1</v>
      </c>
      <c r="BB53" s="3">
        <f>MAX(INDEX(マスタ裏!$B$4:$DN$8,MATCH(BB50,マスタ裏!$A$4:$A$8,0),MATCH(AT49&amp;$B53,マスタ裏!$B$3:$DN$3,0)),IF(AZ49="ピクセルリマスター",0,-1))</f>
        <v>-1</v>
      </c>
      <c r="BC53" s="3">
        <f>MAX(INDEX(マスタ裏!$B$4:$DN$8,MATCH(BC50,マスタ裏!$A$4:$A$8,0),MATCH(AT49&amp;$B53,マスタ裏!$B$3:$DN$3,0)),IF(AZ49="ピクセルリマスター",0,-1))</f>
        <v>0</v>
      </c>
    </row>
    <row r="54" spans="1:55" x14ac:dyDescent="0.4">
      <c r="B54" s="64" t="s">
        <v>8</v>
      </c>
      <c r="C54" s="63"/>
      <c r="D54" s="61"/>
      <c r="E54" s="14"/>
      <c r="F54" s="14"/>
      <c r="G54" s="3">
        <f>MAX(INDEX(マスタ裏!$B$4:$DN$8,MATCH(G50,マスタ裏!$A$4:$A$8,0),MATCH(B49&amp;$B54,マスタ裏!$B$3:$DN$3,0)),IF(H49="ピクセルリマスター",0,-1))</f>
        <v>0</v>
      </c>
      <c r="H54" s="3">
        <f>MAX(INDEX(マスタ裏!$B$4:$DN$8,MATCH(H50,マスタ裏!$A$4:$A$8,0),MATCH(B49&amp;$B54,マスタ裏!$B$3:$DN$3,0)),IF(H49="ピクセルリマスター",0,-1))</f>
        <v>-1</v>
      </c>
      <c r="I54" s="3">
        <f>MAX(INDEX(マスタ裏!$B$4:$DN$8,MATCH(I50,マスタ裏!$A$4:$A$8,0),MATCH(B49&amp;$B54,マスタ裏!$B$3:$DN$3,0)),IF(H49="ピクセルリマスター",0,-1))</f>
        <v>-1</v>
      </c>
      <c r="J54" s="3">
        <f>MAX(INDEX(マスタ裏!$B$4:$DN$8,MATCH(J50,マスタ裏!$A$4:$A$8,0),MATCH(B49&amp;$B54,マスタ裏!$B$3:$DN$3,0)),IF(H49="ピクセルリマスター",0,-1))</f>
        <v>-1</v>
      </c>
      <c r="K54" s="3">
        <f>MAX(INDEX(マスタ裏!$B$4:$DN$8,MATCH(K50,マスタ裏!$A$4:$A$8,0),MATCH(B49&amp;$B54,マスタ裏!$B$3:$DN$3,0)),IF(H49="ピクセルリマスター",0,-1))</f>
        <v>0</v>
      </c>
      <c r="L54" s="13"/>
      <c r="M54" s="64" t="s">
        <v>8</v>
      </c>
      <c r="N54" s="63"/>
      <c r="O54" s="61"/>
      <c r="P54" s="14"/>
      <c r="Q54" s="14"/>
      <c r="R54" s="3">
        <f>MAX(INDEX(マスタ裏!$B$4:$DN$8,MATCH(R50,マスタ裏!$A$4:$A$8,0),MATCH(M49&amp;$B54,マスタ裏!$B$3:$DN$3,0)),IF(S49="ピクセルリマスター",0,-1))</f>
        <v>0</v>
      </c>
      <c r="S54" s="3">
        <f>MAX(INDEX(マスタ裏!$B$4:$DN$8,MATCH(S50,マスタ裏!$A$4:$A$8,0),MATCH(M49&amp;$B54,マスタ裏!$B$3:$DN$3,0)),IF(S49="ピクセルリマスター",0,-1))</f>
        <v>0</v>
      </c>
      <c r="T54" s="3">
        <f>MAX(INDEX(マスタ裏!$B$4:$DN$8,MATCH(T50,マスタ裏!$A$4:$A$8,0),MATCH(M49&amp;$B54,マスタ裏!$B$3:$DN$3,0)),IF(S49="ピクセルリマスター",0,-1))</f>
        <v>0</v>
      </c>
      <c r="U54" s="3">
        <f>MAX(INDEX(マスタ裏!$B$4:$DN$8,MATCH(U50,マスタ裏!$A$4:$A$8,0),MATCH(M49&amp;$B54,マスタ裏!$B$3:$DN$3,0)),IF(S49="ピクセルリマスター",0,-1))</f>
        <v>0</v>
      </c>
      <c r="V54" s="3">
        <f>MAX(INDEX(マスタ裏!$B$4:$DN$8,MATCH(V50,マスタ裏!$A$4:$A$8,0),MATCH(M49&amp;$B54,マスタ裏!$B$3:$DN$3,0)),IF(S49="ピクセルリマスター",0,-1))</f>
        <v>0</v>
      </c>
      <c r="W54" s="13"/>
      <c r="X54" s="64" t="s">
        <v>8</v>
      </c>
      <c r="Y54" s="63"/>
      <c r="Z54" s="61"/>
      <c r="AA54" s="14"/>
      <c r="AB54" s="14"/>
      <c r="AC54" s="3">
        <f>MAX(INDEX(マスタ裏!$B$4:$DN$8,MATCH(AC50,マスタ裏!$A$4:$A$8,0),MATCH(X49&amp;$B54,マスタ裏!$B$3:$DN$3,0)),IF(AD49="ピクセルリマスター",0,-1))</f>
        <v>0</v>
      </c>
      <c r="AD54" s="3">
        <f>MAX(INDEX(マスタ裏!$B$4:$DN$8,MATCH(AD50,マスタ裏!$A$4:$A$8,0),MATCH(X49&amp;$B54,マスタ裏!$B$3:$DN$3,0)),IF(AD49="ピクセルリマスター",0,-1))</f>
        <v>0</v>
      </c>
      <c r="AE54" s="3">
        <f>MAX(INDEX(マスタ裏!$B$4:$DN$8,MATCH(AE50,マスタ裏!$A$4:$A$8,0),MATCH(X49&amp;$B54,マスタ裏!$B$3:$DN$3,0)),IF(AD49="ピクセルリマスター",0,-1))</f>
        <v>0</v>
      </c>
      <c r="AF54" s="3">
        <f>MAX(INDEX(マスタ裏!$B$4:$DN$8,MATCH(AF50,マスタ裏!$A$4:$A$8,0),MATCH(X49&amp;$B54,マスタ裏!$B$3:$DN$3,0)),IF(AD49="ピクセルリマスター",0,-1))</f>
        <v>0</v>
      </c>
      <c r="AG54" s="3">
        <f>MAX(INDEX(マスタ裏!$B$4:$DN$8,MATCH(AG50,マスタ裏!$A$4:$A$8,0),MATCH(X49&amp;$B54,マスタ裏!$B$3:$DN$3,0)),IF(AD49="ピクセルリマスター",0,-1))</f>
        <v>-1</v>
      </c>
      <c r="AH54" s="13"/>
      <c r="AI54" s="64" t="s">
        <v>8</v>
      </c>
      <c r="AJ54" s="63"/>
      <c r="AK54" s="61"/>
      <c r="AL54" s="14"/>
      <c r="AM54" s="14"/>
      <c r="AN54" s="3">
        <f>MAX(INDEX(マスタ裏!$B$4:$DN$8,MATCH(AN50,マスタ裏!$A$4:$A$8,0),MATCH(AI49&amp;$B54,マスタ裏!$B$3:$DN$3,0)),IF(AO49="ピクセルリマスター",0,-1))</f>
        <v>0</v>
      </c>
      <c r="AO54" s="3">
        <f>MAX(INDEX(マスタ裏!$B$4:$DN$8,MATCH(AO50,マスタ裏!$A$4:$A$8,0),MATCH(AI49&amp;$B54,マスタ裏!$B$3:$DN$3,0)),IF(AO49="ピクセルリマスター",0,-1))</f>
        <v>-1</v>
      </c>
      <c r="AP54" s="3">
        <f>MAX(INDEX(マスタ裏!$B$4:$DN$8,MATCH(AP50,マスタ裏!$A$4:$A$8,0),MATCH(AI49&amp;$B54,マスタ裏!$B$3:$DN$3,0)),IF(AO49="ピクセルリマスター",0,-1))</f>
        <v>-1</v>
      </c>
      <c r="AQ54" s="3">
        <f>MAX(INDEX(マスタ裏!$B$4:$DN$8,MATCH(AQ50,マスタ裏!$A$4:$A$8,0),MATCH(AI49&amp;$B54,マスタ裏!$B$3:$DN$3,0)),IF(AO49="ピクセルリマスター",0,-1))</f>
        <v>-1</v>
      </c>
      <c r="AR54" s="3">
        <f>MAX(INDEX(マスタ裏!$B$4:$DN$8,MATCH(AR50,マスタ裏!$A$4:$A$8,0),MATCH(AI49&amp;$B54,マスタ裏!$B$3:$DN$3,0)),IF(AO49="ピクセルリマスター",0,-1))</f>
        <v>0</v>
      </c>
      <c r="AS54" s="13"/>
      <c r="AT54" s="64" t="s">
        <v>8</v>
      </c>
      <c r="AU54" s="63"/>
      <c r="AV54" s="61"/>
      <c r="AW54" s="14"/>
      <c r="AX54" s="14"/>
      <c r="AY54" s="3">
        <f>MAX(INDEX(マスタ裏!$B$4:$DN$8,MATCH(AY50,マスタ裏!$A$4:$A$8,0),MATCH(AT49&amp;$B54,マスタ裏!$B$3:$DN$3,0)),IF(AZ49="ピクセルリマスター",0,-1))</f>
        <v>0</v>
      </c>
      <c r="AZ54" s="3">
        <f>MAX(INDEX(マスタ裏!$B$4:$DN$8,MATCH(AZ50,マスタ裏!$A$4:$A$8,0),MATCH(AT49&amp;$B54,マスタ裏!$B$3:$DN$3,0)),IF(AZ49="ピクセルリマスター",0,-1))</f>
        <v>-1</v>
      </c>
      <c r="BA54" s="3">
        <f>MAX(INDEX(マスタ裏!$B$4:$DN$8,MATCH(BA50,マスタ裏!$A$4:$A$8,0),MATCH(AT49&amp;$B54,マスタ裏!$B$3:$DN$3,0)),IF(AZ49="ピクセルリマスター",0,-1))</f>
        <v>-1</v>
      </c>
      <c r="BB54" s="3">
        <f>MAX(INDEX(マスタ裏!$B$4:$DN$8,MATCH(BB50,マスタ裏!$A$4:$A$8,0),MATCH(AT49&amp;$B54,マスタ裏!$B$3:$DN$3,0)),IF(AZ49="ピクセルリマスター",0,-1))</f>
        <v>-1</v>
      </c>
      <c r="BC54" s="3">
        <f>MAX(INDEX(マスタ裏!$B$4:$DN$8,MATCH(BC50,マスタ裏!$A$4:$A$8,0),MATCH(AT49&amp;$B54,マスタ裏!$B$3:$DN$3,0)),IF(AZ49="ピクセルリマスター",0,-1))</f>
        <v>0</v>
      </c>
    </row>
    <row r="55" spans="1:55" x14ac:dyDescent="0.4">
      <c r="B55" s="64" t="s">
        <v>9</v>
      </c>
      <c r="C55" s="63"/>
      <c r="D55" s="61"/>
      <c r="E55" s="14"/>
      <c r="F55" s="14"/>
      <c r="G55" s="3">
        <f>MAX(INDEX(マスタ裏!$B$4:$DN$8,MATCH(G50,マスタ裏!$A$4:$A$8,0),MATCH(B49&amp;$B55,マスタ裏!$B$3:$DN$3,0)),IF(H49="ピクセルリマスター",0,-1))</f>
        <v>1</v>
      </c>
      <c r="H55" s="3">
        <f>MAX(INDEX(マスタ裏!$B$4:$DN$8,MATCH(H50,マスタ裏!$A$4:$A$8,0),MATCH(B49&amp;$B55,マスタ裏!$B$3:$DN$3,0)),IF(H49="ピクセルリマスター",0,-1))</f>
        <v>1</v>
      </c>
      <c r="I55" s="3">
        <f>MAX(INDEX(マスタ裏!$B$4:$DN$8,MATCH(I50,マスタ裏!$A$4:$A$8,0),MATCH(B49&amp;$B55,マスタ裏!$B$3:$DN$3,0)),IF(H49="ピクセルリマスター",0,-1))</f>
        <v>1</v>
      </c>
      <c r="J55" s="3">
        <f>MAX(INDEX(マスタ裏!$B$4:$DN$8,MATCH(J50,マスタ裏!$A$4:$A$8,0),MATCH(B49&amp;$B55,マスタ裏!$B$3:$DN$3,0)),IF(H49="ピクセルリマスター",0,-1))</f>
        <v>0</v>
      </c>
      <c r="K55" s="3">
        <f>MAX(INDEX(マスタ裏!$B$4:$DN$8,MATCH(K50,マスタ裏!$A$4:$A$8,0),MATCH(B49&amp;$B55,マスタ裏!$B$3:$DN$3,0)),IF(H49="ピクセルリマスター",0,-1))</f>
        <v>0</v>
      </c>
      <c r="L55" s="13"/>
      <c r="M55" s="64" t="s">
        <v>9</v>
      </c>
      <c r="N55" s="63"/>
      <c r="O55" s="61"/>
      <c r="P55" s="14"/>
      <c r="Q55" s="14"/>
      <c r="R55" s="3">
        <f>MAX(INDEX(マスタ裏!$B$4:$DN$8,MATCH(R50,マスタ裏!$A$4:$A$8,0),MATCH(M49&amp;$B55,マスタ裏!$B$3:$DN$3,0)),IF(S49="ピクセルリマスター",0,-1))</f>
        <v>0</v>
      </c>
      <c r="S55" s="3">
        <f>MAX(INDEX(マスタ裏!$B$4:$DN$8,MATCH(S50,マスタ裏!$A$4:$A$8,0),MATCH(M49&amp;$B55,マスタ裏!$B$3:$DN$3,0)),IF(S49="ピクセルリマスター",0,-1))</f>
        <v>0</v>
      </c>
      <c r="T55" s="3">
        <f>MAX(INDEX(マスタ裏!$B$4:$DN$8,MATCH(T50,マスタ裏!$A$4:$A$8,0),MATCH(M49&amp;$B55,マスタ裏!$B$3:$DN$3,0)),IF(S49="ピクセルリマスター",0,-1))</f>
        <v>0</v>
      </c>
      <c r="U55" s="3">
        <f>MAX(INDEX(マスタ裏!$B$4:$DN$8,MATCH(U50,マスタ裏!$A$4:$A$8,0),MATCH(M49&amp;$B55,マスタ裏!$B$3:$DN$3,0)),IF(S49="ピクセルリマスター",0,-1))</f>
        <v>0</v>
      </c>
      <c r="V55" s="3">
        <f>MAX(INDEX(マスタ裏!$B$4:$DN$8,MATCH(V50,マスタ裏!$A$4:$A$8,0),MATCH(M49&amp;$B55,マスタ裏!$B$3:$DN$3,0)),IF(S49="ピクセルリマスター",0,-1))</f>
        <v>0</v>
      </c>
      <c r="W55" s="13"/>
      <c r="X55" s="64" t="s">
        <v>9</v>
      </c>
      <c r="Y55" s="63"/>
      <c r="Z55" s="61"/>
      <c r="AA55" s="14"/>
      <c r="AB55" s="14"/>
      <c r="AC55" s="3">
        <f>MAX(INDEX(マスタ裏!$B$4:$DN$8,MATCH(AC50,マスタ裏!$A$4:$A$8,0),MATCH(X49&amp;$B55,マスタ裏!$B$3:$DN$3,0)),IF(AD49="ピクセルリマスター",0,-1))</f>
        <v>0</v>
      </c>
      <c r="AD55" s="3">
        <f>MAX(INDEX(マスタ裏!$B$4:$DN$8,MATCH(AD50,マスタ裏!$A$4:$A$8,0),MATCH(X49&amp;$B55,マスタ裏!$B$3:$DN$3,0)),IF(AD49="ピクセルリマスター",0,-1))</f>
        <v>0</v>
      </c>
      <c r="AE55" s="3">
        <f>MAX(INDEX(マスタ裏!$B$4:$DN$8,MATCH(AE50,マスタ裏!$A$4:$A$8,0),MATCH(X49&amp;$B55,マスタ裏!$B$3:$DN$3,0)),IF(AD49="ピクセルリマスター",0,-1))</f>
        <v>0</v>
      </c>
      <c r="AF55" s="3">
        <f>MAX(INDEX(マスタ裏!$B$4:$DN$8,MATCH(AF50,マスタ裏!$A$4:$A$8,0),MATCH(X49&amp;$B55,マスタ裏!$B$3:$DN$3,0)),IF(AD49="ピクセルリマスター",0,-1))</f>
        <v>0</v>
      </c>
      <c r="AG55" s="3">
        <f>MAX(INDEX(マスタ裏!$B$4:$DN$8,MATCH(AG50,マスタ裏!$A$4:$A$8,0),MATCH(X49&amp;$B55,マスタ裏!$B$3:$DN$3,0)),IF(AD49="ピクセルリマスター",0,-1))</f>
        <v>0</v>
      </c>
      <c r="AH55" s="13"/>
      <c r="AI55" s="64" t="s">
        <v>9</v>
      </c>
      <c r="AJ55" s="63"/>
      <c r="AK55" s="61"/>
      <c r="AL55" s="14"/>
      <c r="AM55" s="14"/>
      <c r="AN55" s="3">
        <f>MAX(INDEX(マスタ裏!$B$4:$DN$8,MATCH(AN50,マスタ裏!$A$4:$A$8,0),MATCH(AI49&amp;$B55,マスタ裏!$B$3:$DN$3,0)),IF(AO49="ピクセルリマスター",0,-1))</f>
        <v>1</v>
      </c>
      <c r="AO55" s="3">
        <f>MAX(INDEX(マスタ裏!$B$4:$DN$8,MATCH(AO50,マスタ裏!$A$4:$A$8,0),MATCH(AI49&amp;$B55,マスタ裏!$B$3:$DN$3,0)),IF(AO49="ピクセルリマスター",0,-1))</f>
        <v>1</v>
      </c>
      <c r="AP55" s="3">
        <f>MAX(INDEX(マスタ裏!$B$4:$DN$8,MATCH(AP50,マスタ裏!$A$4:$A$8,0),MATCH(AI49&amp;$B55,マスタ裏!$B$3:$DN$3,0)),IF(AO49="ピクセルリマスター",0,-1))</f>
        <v>1</v>
      </c>
      <c r="AQ55" s="3">
        <f>MAX(INDEX(マスタ裏!$B$4:$DN$8,MATCH(AQ50,マスタ裏!$A$4:$A$8,0),MATCH(AI49&amp;$B55,マスタ裏!$B$3:$DN$3,0)),IF(AO49="ピクセルリマスター",0,-1))</f>
        <v>0</v>
      </c>
      <c r="AR55" s="3">
        <f>MAX(INDEX(マスタ裏!$B$4:$DN$8,MATCH(AR50,マスタ裏!$A$4:$A$8,0),MATCH(AI49&amp;$B55,マスタ裏!$B$3:$DN$3,0)),IF(AO49="ピクセルリマスター",0,-1))</f>
        <v>0</v>
      </c>
      <c r="AS55" s="13"/>
      <c r="AT55" s="64" t="s">
        <v>9</v>
      </c>
      <c r="AU55" s="63"/>
      <c r="AV55" s="61"/>
      <c r="AW55" s="14"/>
      <c r="AX55" s="14"/>
      <c r="AY55" s="3">
        <f>MAX(INDEX(マスタ裏!$B$4:$DN$8,MATCH(AY50,マスタ裏!$A$4:$A$8,0),MATCH(AT49&amp;$B55,マスタ裏!$B$3:$DN$3,0)),IF(AZ49="ピクセルリマスター",0,-1))</f>
        <v>1</v>
      </c>
      <c r="AZ55" s="3">
        <f>MAX(INDEX(マスタ裏!$B$4:$DN$8,MATCH(AZ50,マスタ裏!$A$4:$A$8,0),MATCH(AT49&amp;$B55,マスタ裏!$B$3:$DN$3,0)),IF(AZ49="ピクセルリマスター",0,-1))</f>
        <v>1</v>
      </c>
      <c r="BA55" s="3">
        <f>MAX(INDEX(マスタ裏!$B$4:$DN$8,MATCH(BA50,マスタ裏!$A$4:$A$8,0),MATCH(AT49&amp;$B55,マスタ裏!$B$3:$DN$3,0)),IF(AZ49="ピクセルリマスター",0,-1))</f>
        <v>1</v>
      </c>
      <c r="BB55" s="3">
        <f>MAX(INDEX(マスタ裏!$B$4:$DN$8,MATCH(BB50,マスタ裏!$A$4:$A$8,0),MATCH(AT49&amp;$B55,マスタ裏!$B$3:$DN$3,0)),IF(AZ49="ピクセルリマスター",0,-1))</f>
        <v>0</v>
      </c>
      <c r="BC55" s="3">
        <f>MAX(INDEX(マスタ裏!$B$4:$DN$8,MATCH(BC50,マスタ裏!$A$4:$A$8,0),MATCH(AT49&amp;$B55,マスタ裏!$B$3:$DN$3,0)),IF(AZ49="ピクセルリマスター",0,-1))</f>
        <v>0</v>
      </c>
    </row>
    <row r="56" spans="1:55" x14ac:dyDescent="0.4">
      <c r="B56" s="64" t="s">
        <v>10</v>
      </c>
      <c r="C56" s="63"/>
      <c r="D56" s="61"/>
      <c r="E56" s="14"/>
      <c r="F56" s="14"/>
      <c r="G56" s="3">
        <f>MAX(INDEX(マスタ裏!$B$4:$DN$8,MATCH(G50,マスタ裏!$A$4:$A$8,0),MATCH(B49&amp;$B56,マスタ裏!$B$3:$DN$3,0)),IF(H49="ピクセルリマスター",0,-1))</f>
        <v>1</v>
      </c>
      <c r="H56" s="3">
        <f>MAX(INDEX(マスタ裏!$B$4:$DN$8,MATCH(H50,マスタ裏!$A$4:$A$8,0),MATCH(B49&amp;$B56,マスタ裏!$B$3:$DN$3,0)),IF(H49="ピクセルリマスター",0,-1))</f>
        <v>1</v>
      </c>
      <c r="I56" s="3">
        <f>MAX(INDEX(マスタ裏!$B$4:$DN$8,MATCH(I50,マスタ裏!$A$4:$A$8,0),MATCH(B49&amp;$B56,マスタ裏!$B$3:$DN$3,0)),IF(H49="ピクセルリマスター",0,-1))</f>
        <v>1</v>
      </c>
      <c r="J56" s="3">
        <f>MAX(INDEX(マスタ裏!$B$4:$DN$8,MATCH(J50,マスタ裏!$A$4:$A$8,0),MATCH(B49&amp;$B56,マスタ裏!$B$3:$DN$3,0)),IF(H49="ピクセルリマスター",0,-1))</f>
        <v>1</v>
      </c>
      <c r="K56" s="3">
        <f>MAX(INDEX(マスタ裏!$B$4:$DN$8,MATCH(K50,マスタ裏!$A$4:$A$8,0),MATCH(B49&amp;$B56,マスタ裏!$B$3:$DN$3,0)),IF(H49="ピクセルリマスター",0,-1))</f>
        <v>0</v>
      </c>
      <c r="L56" s="13"/>
      <c r="M56" s="64" t="s">
        <v>10</v>
      </c>
      <c r="N56" s="63"/>
      <c r="O56" s="61"/>
      <c r="P56" s="14"/>
      <c r="Q56" s="14"/>
      <c r="R56" s="3">
        <f>MAX(INDEX(マスタ裏!$B$4:$DN$8,MATCH(R50,マスタ裏!$A$4:$A$8,0),MATCH(M49&amp;$B56,マスタ裏!$B$3:$DN$3,0)),IF(S49="ピクセルリマスター",0,-1))</f>
        <v>1</v>
      </c>
      <c r="S56" s="3">
        <f>MAX(INDEX(マスタ裏!$B$4:$DN$8,MATCH(S50,マスタ裏!$A$4:$A$8,0),MATCH(M49&amp;$B56,マスタ裏!$B$3:$DN$3,0)),IF(S49="ピクセルリマスター",0,-1))</f>
        <v>1</v>
      </c>
      <c r="T56" s="3">
        <f>MAX(INDEX(マスタ裏!$B$4:$DN$8,MATCH(T50,マスタ裏!$A$4:$A$8,0),MATCH(M49&amp;$B56,マスタ裏!$B$3:$DN$3,0)),IF(S49="ピクセルリマスター",0,-1))</f>
        <v>0</v>
      </c>
      <c r="U56" s="3">
        <f>MAX(INDEX(マスタ裏!$B$4:$DN$8,MATCH(U50,マスタ裏!$A$4:$A$8,0),MATCH(M49&amp;$B56,マスタ裏!$B$3:$DN$3,0)),IF(S49="ピクセルリマスター",0,-1))</f>
        <v>0</v>
      </c>
      <c r="V56" s="3">
        <f>MAX(INDEX(マスタ裏!$B$4:$DN$8,MATCH(V50,マスタ裏!$A$4:$A$8,0),MATCH(M49&amp;$B56,マスタ裏!$B$3:$DN$3,0)),IF(S49="ピクセルリマスター",0,-1))</f>
        <v>0</v>
      </c>
      <c r="W56" s="13"/>
      <c r="X56" s="64" t="s">
        <v>10</v>
      </c>
      <c r="Y56" s="63"/>
      <c r="Z56" s="61"/>
      <c r="AA56" s="14"/>
      <c r="AB56" s="14"/>
      <c r="AC56" s="3">
        <f>MAX(INDEX(マスタ裏!$B$4:$DN$8,MATCH(AC50,マスタ裏!$A$4:$A$8,0),MATCH(X49&amp;$B56,マスタ裏!$B$3:$DN$3,0)),IF(AD49="ピクセルリマスター",0,-1))</f>
        <v>1</v>
      </c>
      <c r="AD56" s="3">
        <f>MAX(INDEX(マスタ裏!$B$4:$DN$8,MATCH(AD50,マスタ裏!$A$4:$A$8,0),MATCH(X49&amp;$B56,マスタ裏!$B$3:$DN$3,0)),IF(AD49="ピクセルリマスター",0,-1))</f>
        <v>1</v>
      </c>
      <c r="AE56" s="3">
        <f>MAX(INDEX(マスタ裏!$B$4:$DN$8,MATCH(AE50,マスタ裏!$A$4:$A$8,0),MATCH(X49&amp;$B56,マスタ裏!$B$3:$DN$3,0)),IF(AD49="ピクセルリマスター",0,-1))</f>
        <v>0</v>
      </c>
      <c r="AF56" s="3">
        <f>MAX(INDEX(マスタ裏!$B$4:$DN$8,MATCH(AF50,マスタ裏!$A$4:$A$8,0),MATCH(X49&amp;$B56,マスタ裏!$B$3:$DN$3,0)),IF(AD49="ピクセルリマスター",0,-1))</f>
        <v>0</v>
      </c>
      <c r="AG56" s="3">
        <f>MAX(INDEX(マスタ裏!$B$4:$DN$8,MATCH(AG50,マスタ裏!$A$4:$A$8,0),MATCH(X49&amp;$B56,マスタ裏!$B$3:$DN$3,0)),IF(AD49="ピクセルリマスター",0,-1))</f>
        <v>0</v>
      </c>
      <c r="AH56" s="13"/>
      <c r="AI56" s="64" t="s">
        <v>10</v>
      </c>
      <c r="AJ56" s="63"/>
      <c r="AK56" s="61"/>
      <c r="AL56" s="14"/>
      <c r="AM56" s="14"/>
      <c r="AN56" s="3">
        <f>MAX(INDEX(マスタ裏!$B$4:$DN$8,MATCH(AN50,マスタ裏!$A$4:$A$8,0),MATCH(AI49&amp;$B56,マスタ裏!$B$3:$DN$3,0)),IF(AO49="ピクセルリマスター",0,-1))</f>
        <v>1</v>
      </c>
      <c r="AO56" s="3">
        <f>MAX(INDEX(マスタ裏!$B$4:$DN$8,MATCH(AO50,マスタ裏!$A$4:$A$8,0),MATCH(AI49&amp;$B56,マスタ裏!$B$3:$DN$3,0)),IF(AO49="ピクセルリマスター",0,-1))</f>
        <v>1</v>
      </c>
      <c r="AP56" s="3">
        <f>MAX(INDEX(マスタ裏!$B$4:$DN$8,MATCH(AP50,マスタ裏!$A$4:$A$8,0),MATCH(AI49&amp;$B56,マスタ裏!$B$3:$DN$3,0)),IF(AO49="ピクセルリマスター",0,-1))</f>
        <v>1</v>
      </c>
      <c r="AQ56" s="3">
        <f>MAX(INDEX(マスタ裏!$B$4:$DN$8,MATCH(AQ50,マスタ裏!$A$4:$A$8,0),MATCH(AI49&amp;$B56,マスタ裏!$B$3:$DN$3,0)),IF(AO49="ピクセルリマスター",0,-1))</f>
        <v>1</v>
      </c>
      <c r="AR56" s="3">
        <f>MAX(INDEX(マスタ裏!$B$4:$DN$8,MATCH(AR50,マスタ裏!$A$4:$A$8,0),MATCH(AI49&amp;$B56,マスタ裏!$B$3:$DN$3,0)),IF(AO49="ピクセルリマスター",0,-1))</f>
        <v>0</v>
      </c>
      <c r="AS56" s="13"/>
      <c r="AT56" s="64" t="s">
        <v>10</v>
      </c>
      <c r="AU56" s="63"/>
      <c r="AV56" s="61"/>
      <c r="AW56" s="14"/>
      <c r="AX56" s="14"/>
      <c r="AY56" s="3">
        <f>MAX(INDEX(マスタ裏!$B$4:$DN$8,MATCH(AY50,マスタ裏!$A$4:$A$8,0),MATCH(AT49&amp;$B56,マスタ裏!$B$3:$DN$3,0)),IF(AZ49="ピクセルリマスター",0,-1))</f>
        <v>1</v>
      </c>
      <c r="AZ56" s="3">
        <f>MAX(INDEX(マスタ裏!$B$4:$DN$8,MATCH(AZ50,マスタ裏!$A$4:$A$8,0),MATCH(AT49&amp;$B56,マスタ裏!$B$3:$DN$3,0)),IF(AZ49="ピクセルリマスター",0,-1))</f>
        <v>1</v>
      </c>
      <c r="BA56" s="3">
        <f>MAX(INDEX(マスタ裏!$B$4:$DN$8,MATCH(BA50,マスタ裏!$A$4:$A$8,0),MATCH(AT49&amp;$B56,マスタ裏!$B$3:$DN$3,0)),IF(AZ49="ピクセルリマスター",0,-1))</f>
        <v>1</v>
      </c>
      <c r="BB56" s="3">
        <f>MAX(INDEX(マスタ裏!$B$4:$DN$8,MATCH(BB50,マスタ裏!$A$4:$A$8,0),MATCH(AT49&amp;$B56,マスタ裏!$B$3:$DN$3,0)),IF(AZ49="ピクセルリマスター",0,-1))</f>
        <v>1</v>
      </c>
      <c r="BC56" s="3">
        <f>MAX(INDEX(マスタ裏!$B$4:$DN$8,MATCH(BC50,マスタ裏!$A$4:$A$8,0),MATCH(AT49&amp;$B56,マスタ裏!$B$3:$DN$3,0)),IF(AZ49="ピクセルリマスター",0,-1))</f>
        <v>0</v>
      </c>
    </row>
    <row r="57" spans="1:55" x14ac:dyDescent="0.4">
      <c r="B57" s="64" t="s">
        <v>11</v>
      </c>
      <c r="C57" s="63"/>
      <c r="D57" s="61"/>
      <c r="E57" s="14">
        <v>29</v>
      </c>
      <c r="F57" s="14"/>
      <c r="G57" s="3">
        <f>MAX(INDEX(マスタ裏!$B$4:$DN$8,MATCH(G50,マスタ裏!$A$4:$A$8,0),MATCH(B49&amp;$B57,マスタ裏!$B$3:$DN$3,0)),IF(H49="ピクセルリマスター",0,-1))</f>
        <v>1</v>
      </c>
      <c r="H57" s="3">
        <f>MAX(INDEX(マスタ裏!$B$4:$DN$8,MATCH(H50,マスタ裏!$A$4:$A$8,0),MATCH(B49&amp;$B57,マスタ裏!$B$3:$DN$3,0)),IF(H49="ピクセルリマスター",0,-1))</f>
        <v>1</v>
      </c>
      <c r="I57" s="3">
        <f>MAX(INDEX(マスタ裏!$B$4:$DN$8,MATCH(I50,マスタ裏!$A$4:$A$8,0),MATCH(B49&amp;$B57,マスタ裏!$B$3:$DN$3,0)),IF(H49="ピクセルリマスター",0,-1))</f>
        <v>1</v>
      </c>
      <c r="J57" s="3">
        <f>MAX(INDEX(マスタ裏!$B$4:$DN$8,MATCH(J50,マスタ裏!$A$4:$A$8,0),MATCH(B49&amp;$B57,マスタ裏!$B$3:$DN$3,0)),IF(H49="ピクセルリマスター",0,-1))</f>
        <v>1</v>
      </c>
      <c r="K57" s="3">
        <f>MAX(INDEX(マスタ裏!$B$4:$DN$8,MATCH(K50,マスタ裏!$A$4:$A$8,0),MATCH(B49&amp;$B57,マスタ裏!$B$3:$DN$3,0)),IF(H49="ピクセルリマスター",0,-1))</f>
        <v>0</v>
      </c>
      <c r="L57" s="13"/>
      <c r="M57" s="64" t="s">
        <v>11</v>
      </c>
      <c r="N57" s="63"/>
      <c r="O57" s="61"/>
      <c r="P57" s="14"/>
      <c r="Q57" s="14"/>
      <c r="R57" s="3">
        <f>MAX(INDEX(マスタ裏!$B$4:$DN$8,MATCH(R50,マスタ裏!$A$4:$A$8,0),MATCH(M49&amp;$B57,マスタ裏!$B$3:$DN$3,0)),IF(S49="ピクセルリマスター",0,-1))</f>
        <v>0</v>
      </c>
      <c r="S57" s="3">
        <f>MAX(INDEX(マスタ裏!$B$4:$DN$8,MATCH(S50,マスタ裏!$A$4:$A$8,0),MATCH(M49&amp;$B57,マスタ裏!$B$3:$DN$3,0)),IF(S49="ピクセルリマスター",0,-1))</f>
        <v>1</v>
      </c>
      <c r="T57" s="3">
        <f>MAX(INDEX(マスタ裏!$B$4:$DN$8,MATCH(T50,マスタ裏!$A$4:$A$8,0),MATCH(M49&amp;$B57,マスタ裏!$B$3:$DN$3,0)),IF(S49="ピクセルリマスター",0,-1))</f>
        <v>0</v>
      </c>
      <c r="U57" s="3">
        <f>MAX(INDEX(マスタ裏!$B$4:$DN$8,MATCH(U50,マスタ裏!$A$4:$A$8,0),MATCH(M49&amp;$B57,マスタ裏!$B$3:$DN$3,0)),IF(S49="ピクセルリマスター",0,-1))</f>
        <v>1</v>
      </c>
      <c r="V57" s="3">
        <f>MAX(INDEX(マスタ裏!$B$4:$DN$8,MATCH(V50,マスタ裏!$A$4:$A$8,0),MATCH(M49&amp;$B57,マスタ裏!$B$3:$DN$3,0)),IF(S49="ピクセルリマスター",0,-1))</f>
        <v>0</v>
      </c>
      <c r="W57" s="13"/>
      <c r="X57" s="64" t="s">
        <v>11</v>
      </c>
      <c r="Y57" s="63"/>
      <c r="Z57" s="61"/>
      <c r="AA57" s="14"/>
      <c r="AB57" s="14"/>
      <c r="AC57" s="3">
        <f>MAX(INDEX(マスタ裏!$B$4:$DN$8,MATCH(AC50,マスタ裏!$A$4:$A$8,0),MATCH(X49&amp;$B57,マスタ裏!$B$3:$DN$3,0)),IF(AD49="ピクセルリマスター",0,-1))</f>
        <v>0</v>
      </c>
      <c r="AD57" s="3">
        <f>MAX(INDEX(マスタ裏!$B$4:$DN$8,MATCH(AD50,マスタ裏!$A$4:$A$8,0),MATCH(X49&amp;$B57,マスタ裏!$B$3:$DN$3,0)),IF(AD49="ピクセルリマスター",0,-1))</f>
        <v>1</v>
      </c>
      <c r="AE57" s="3">
        <f>MAX(INDEX(マスタ裏!$B$4:$DN$8,MATCH(AE50,マスタ裏!$A$4:$A$8,0),MATCH(X49&amp;$B57,マスタ裏!$B$3:$DN$3,0)),IF(AD49="ピクセルリマスター",0,-1))</f>
        <v>0</v>
      </c>
      <c r="AF57" s="3">
        <f>MAX(INDEX(マスタ裏!$B$4:$DN$8,MATCH(AF50,マスタ裏!$A$4:$A$8,0),MATCH(X49&amp;$B57,マスタ裏!$B$3:$DN$3,0)),IF(AD49="ピクセルリマスター",0,-1))</f>
        <v>1</v>
      </c>
      <c r="AG57" s="3">
        <f>MAX(INDEX(マスタ裏!$B$4:$DN$8,MATCH(AG50,マスタ裏!$A$4:$A$8,0),MATCH(X49&amp;$B57,マスタ裏!$B$3:$DN$3,0)),IF(AD49="ピクセルリマスター",0,-1))</f>
        <v>0</v>
      </c>
      <c r="AH57" s="13"/>
      <c r="AI57" s="64" t="s">
        <v>11</v>
      </c>
      <c r="AJ57" s="63"/>
      <c r="AK57" s="61"/>
      <c r="AL57" s="14"/>
      <c r="AM57" s="14"/>
      <c r="AN57" s="3">
        <f>MAX(INDEX(マスタ裏!$B$4:$DN$8,MATCH(AN50,マスタ裏!$A$4:$A$8,0),MATCH(AI49&amp;$B57,マスタ裏!$B$3:$DN$3,0)),IF(AO49="ピクセルリマスター",0,-1))</f>
        <v>1</v>
      </c>
      <c r="AO57" s="3">
        <f>MAX(INDEX(マスタ裏!$B$4:$DN$8,MATCH(AO50,マスタ裏!$A$4:$A$8,0),MATCH(AI49&amp;$B57,マスタ裏!$B$3:$DN$3,0)),IF(AO49="ピクセルリマスター",0,-1))</f>
        <v>1</v>
      </c>
      <c r="AP57" s="3">
        <f>MAX(INDEX(マスタ裏!$B$4:$DN$8,MATCH(AP50,マスタ裏!$A$4:$A$8,0),MATCH(AI49&amp;$B57,マスタ裏!$B$3:$DN$3,0)),IF(AO49="ピクセルリマスター",0,-1))</f>
        <v>1</v>
      </c>
      <c r="AQ57" s="3">
        <f>MAX(INDEX(マスタ裏!$B$4:$DN$8,MATCH(AQ50,マスタ裏!$A$4:$A$8,0),MATCH(AI49&amp;$B57,マスタ裏!$B$3:$DN$3,0)),IF(AO49="ピクセルリマスター",0,-1))</f>
        <v>1</v>
      </c>
      <c r="AR57" s="3">
        <f>MAX(INDEX(マスタ裏!$B$4:$DN$8,MATCH(AR50,マスタ裏!$A$4:$A$8,0),MATCH(AI49&amp;$B57,マスタ裏!$B$3:$DN$3,0)),IF(AO49="ピクセルリマスター",0,-1))</f>
        <v>0</v>
      </c>
      <c r="AS57" s="13"/>
      <c r="AT57" s="64" t="s">
        <v>11</v>
      </c>
      <c r="AU57" s="63"/>
      <c r="AV57" s="61"/>
      <c r="AW57" s="14"/>
      <c r="AX57" s="14"/>
      <c r="AY57" s="3">
        <f>MAX(INDEX(マスタ裏!$B$4:$DN$8,MATCH(AY50,マスタ裏!$A$4:$A$8,0),MATCH(AT49&amp;$B57,マスタ裏!$B$3:$DN$3,0)),IF(AZ49="ピクセルリマスター",0,-1))</f>
        <v>1</v>
      </c>
      <c r="AZ57" s="3">
        <f>MAX(INDEX(マスタ裏!$B$4:$DN$8,MATCH(AZ50,マスタ裏!$A$4:$A$8,0),MATCH(AT49&amp;$B57,マスタ裏!$B$3:$DN$3,0)),IF(AZ49="ピクセルリマスター",0,-1))</f>
        <v>1</v>
      </c>
      <c r="BA57" s="3">
        <f>MAX(INDEX(マスタ裏!$B$4:$DN$8,MATCH(BA50,マスタ裏!$A$4:$A$8,0),MATCH(AT49&amp;$B57,マスタ裏!$B$3:$DN$3,0)),IF(AZ49="ピクセルリマスター",0,-1))</f>
        <v>1</v>
      </c>
      <c r="BB57" s="3">
        <f>MAX(INDEX(マスタ裏!$B$4:$DN$8,MATCH(BB50,マスタ裏!$A$4:$A$8,0),MATCH(AT49&amp;$B57,マスタ裏!$B$3:$DN$3,0)),IF(AZ49="ピクセルリマスター",0,-1))</f>
        <v>1</v>
      </c>
      <c r="BC57" s="3">
        <f>MAX(INDEX(マスタ裏!$B$4:$DN$8,MATCH(BC50,マスタ裏!$A$4:$A$8,0),MATCH(AT49&amp;$B57,マスタ裏!$B$3:$DN$3,0)),IF(AZ49="ピクセルリマスター",0,-1))</f>
        <v>0</v>
      </c>
    </row>
    <row r="58" spans="1:55" x14ac:dyDescent="0.4">
      <c r="B58" s="64" t="s">
        <v>12</v>
      </c>
      <c r="C58" s="63"/>
      <c r="D58" s="61"/>
      <c r="E58" s="14"/>
      <c r="F58" s="14"/>
      <c r="G58" s="3">
        <f>MAX(INDEX(マスタ裏!$B$4:$DN$8,MATCH(G50,マスタ裏!$A$4:$A$8,0),MATCH(B49&amp;$B58,マスタ裏!$B$3:$DN$3,0)),IF(H49="ピクセルリマスター",0,-1))</f>
        <v>2</v>
      </c>
      <c r="H58" s="3">
        <f>MAX(INDEX(マスタ裏!$B$4:$DN$8,MATCH(H50,マスタ裏!$A$4:$A$8,0),MATCH(B49&amp;$B58,マスタ裏!$B$3:$DN$3,0)),IF(H49="ピクセルリマスター",0,-1))</f>
        <v>2</v>
      </c>
      <c r="I58" s="3">
        <f>MAX(INDEX(マスタ裏!$B$4:$DN$8,MATCH(I50,マスタ裏!$A$4:$A$8,0),MATCH(B49&amp;$B58,マスタ裏!$B$3:$DN$3,0)),IF(H49="ピクセルリマスター",0,-1))</f>
        <v>2</v>
      </c>
      <c r="J58" s="3">
        <f>MAX(INDEX(マスタ裏!$B$4:$DN$8,MATCH(J50,マスタ裏!$A$4:$A$8,0),MATCH(B49&amp;$B58,マスタ裏!$B$3:$DN$3,0)),IF(H49="ピクセルリマスター",0,-1))</f>
        <v>0</v>
      </c>
      <c r="K58" s="3">
        <f>MAX(INDEX(マスタ裏!$B$4:$DN$8,MATCH(K50,マスタ裏!$A$4:$A$8,0),MATCH(B49&amp;$B58,マスタ裏!$B$3:$DN$3,0)),IF(H49="ピクセルリマスター",0,-1))</f>
        <v>0</v>
      </c>
      <c r="L58" s="13"/>
      <c r="M58" s="64" t="s">
        <v>12</v>
      </c>
      <c r="N58" s="63"/>
      <c r="O58" s="61"/>
      <c r="P58" s="14"/>
      <c r="Q58" s="14"/>
      <c r="R58" s="3">
        <f>MAX(INDEX(マスタ裏!$B$4:$DN$8,MATCH(R50,マスタ裏!$A$4:$A$8,0),MATCH(M49&amp;$B58,マスタ裏!$B$3:$DN$3,0)),IF(S49="ピクセルリマスター",0,-1))</f>
        <v>0</v>
      </c>
      <c r="S58" s="3">
        <f>MAX(INDEX(マスタ裏!$B$4:$DN$8,MATCH(S50,マスタ裏!$A$4:$A$8,0),MATCH(M49&amp;$B58,マスタ裏!$B$3:$DN$3,0)),IF(S49="ピクセルリマスター",0,-1))</f>
        <v>1</v>
      </c>
      <c r="T58" s="3">
        <f>MAX(INDEX(マスタ裏!$B$4:$DN$8,MATCH(T50,マスタ裏!$A$4:$A$8,0),MATCH(M49&amp;$B58,マスタ裏!$B$3:$DN$3,0)),IF(S49="ピクセルリマスター",0,-1))</f>
        <v>0</v>
      </c>
      <c r="U58" s="3">
        <f>MAX(INDEX(マスタ裏!$B$4:$DN$8,MATCH(U50,マスタ裏!$A$4:$A$8,0),MATCH(M49&amp;$B58,マスタ裏!$B$3:$DN$3,0)),IF(S49="ピクセルリマスター",0,-1))</f>
        <v>0</v>
      </c>
      <c r="V58" s="3">
        <f>MAX(INDEX(マスタ裏!$B$4:$DN$8,MATCH(V50,マスタ裏!$A$4:$A$8,0),MATCH(M49&amp;$B58,マスタ裏!$B$3:$DN$3,0)),IF(S49="ピクセルリマスター",0,-1))</f>
        <v>1</v>
      </c>
      <c r="W58" s="13"/>
      <c r="X58" s="64" t="s">
        <v>12</v>
      </c>
      <c r="Y58" s="63"/>
      <c r="Z58" s="61"/>
      <c r="AA58" s="14"/>
      <c r="AB58" s="14"/>
      <c r="AC58" s="3">
        <f>MAX(INDEX(マスタ裏!$B$4:$DN$8,MATCH(AC50,マスタ裏!$A$4:$A$8,0),MATCH(X49&amp;$B58,マスタ裏!$B$3:$DN$3,0)),IF(AD49="ピクセルリマスター",0,-1))</f>
        <v>0</v>
      </c>
      <c r="AD58" s="3">
        <f>MAX(INDEX(マスタ裏!$B$4:$DN$8,MATCH(AD50,マスタ裏!$A$4:$A$8,0),MATCH(X49&amp;$B58,マスタ裏!$B$3:$DN$3,0)),IF(AD49="ピクセルリマスター",0,-1))</f>
        <v>1</v>
      </c>
      <c r="AE58" s="3">
        <f>MAX(INDEX(マスタ裏!$B$4:$DN$8,MATCH(AE50,マスタ裏!$A$4:$A$8,0),MATCH(X49&amp;$B58,マスタ裏!$B$3:$DN$3,0)),IF(AD49="ピクセルリマスター",0,-1))</f>
        <v>0</v>
      </c>
      <c r="AF58" s="3">
        <f>MAX(INDEX(マスタ裏!$B$4:$DN$8,MATCH(AF50,マスタ裏!$A$4:$A$8,0),MATCH(X49&amp;$B58,マスタ裏!$B$3:$DN$3,0)),IF(AD49="ピクセルリマスター",0,-1))</f>
        <v>0</v>
      </c>
      <c r="AG58" s="3">
        <f>MAX(INDEX(マスタ裏!$B$4:$DN$8,MATCH(AG50,マスタ裏!$A$4:$A$8,0),MATCH(X49&amp;$B58,マスタ裏!$B$3:$DN$3,0)),IF(AD49="ピクセルリマスター",0,-1))</f>
        <v>1</v>
      </c>
      <c r="AH58" s="13"/>
      <c r="AI58" s="64" t="s">
        <v>12</v>
      </c>
      <c r="AJ58" s="63"/>
      <c r="AK58" s="61"/>
      <c r="AL58" s="14"/>
      <c r="AM58" s="14"/>
      <c r="AN58" s="3">
        <f>MAX(INDEX(マスタ裏!$B$4:$DN$8,MATCH(AN50,マスタ裏!$A$4:$A$8,0),MATCH(AI49&amp;$B58,マスタ裏!$B$3:$DN$3,0)),IF(AO49="ピクセルリマスター",0,-1))</f>
        <v>2</v>
      </c>
      <c r="AO58" s="3">
        <f>MAX(INDEX(マスタ裏!$B$4:$DN$8,MATCH(AO50,マスタ裏!$A$4:$A$8,0),MATCH(AI49&amp;$B58,マスタ裏!$B$3:$DN$3,0)),IF(AO49="ピクセルリマスター",0,-1))</f>
        <v>2</v>
      </c>
      <c r="AP58" s="3">
        <f>MAX(INDEX(マスタ裏!$B$4:$DN$8,MATCH(AP50,マスタ裏!$A$4:$A$8,0),MATCH(AI49&amp;$B58,マスタ裏!$B$3:$DN$3,0)),IF(AO49="ピクセルリマスター",0,-1))</f>
        <v>2</v>
      </c>
      <c r="AQ58" s="3">
        <f>MAX(INDEX(マスタ裏!$B$4:$DN$8,MATCH(AQ50,マスタ裏!$A$4:$A$8,0),MATCH(AI49&amp;$B58,マスタ裏!$B$3:$DN$3,0)),IF(AO49="ピクセルリマスター",0,-1))</f>
        <v>0</v>
      </c>
      <c r="AR58" s="3">
        <f>MAX(INDEX(マスタ裏!$B$4:$DN$8,MATCH(AR50,マスタ裏!$A$4:$A$8,0),MATCH(AI49&amp;$B58,マスタ裏!$B$3:$DN$3,0)),IF(AO49="ピクセルリマスター",0,-1))</f>
        <v>0</v>
      </c>
      <c r="AS58" s="13"/>
      <c r="AT58" s="64" t="s">
        <v>12</v>
      </c>
      <c r="AU58" s="63"/>
      <c r="AV58" s="61"/>
      <c r="AW58" s="14"/>
      <c r="AX58" s="14"/>
      <c r="AY58" s="3">
        <f>MAX(INDEX(マスタ裏!$B$4:$DN$8,MATCH(AY50,マスタ裏!$A$4:$A$8,0),MATCH(AT49&amp;$B58,マスタ裏!$B$3:$DN$3,0)),IF(AZ49="ピクセルリマスター",0,-1))</f>
        <v>2</v>
      </c>
      <c r="AZ58" s="3">
        <f>MAX(INDEX(マスタ裏!$B$4:$DN$8,MATCH(AZ50,マスタ裏!$A$4:$A$8,0),MATCH(AT49&amp;$B58,マスタ裏!$B$3:$DN$3,0)),IF(AZ49="ピクセルリマスター",0,-1))</f>
        <v>2</v>
      </c>
      <c r="BA58" s="3">
        <f>MAX(INDEX(マスタ裏!$B$4:$DN$8,MATCH(BA50,マスタ裏!$A$4:$A$8,0),MATCH(AT49&amp;$B58,マスタ裏!$B$3:$DN$3,0)),IF(AZ49="ピクセルリマスター",0,-1))</f>
        <v>2</v>
      </c>
      <c r="BB58" s="3">
        <f>MAX(INDEX(マスタ裏!$B$4:$DN$8,MATCH(BB50,マスタ裏!$A$4:$A$8,0),MATCH(AT49&amp;$B58,マスタ裏!$B$3:$DN$3,0)),IF(AZ49="ピクセルリマスター",0,-1))</f>
        <v>0</v>
      </c>
      <c r="BC58" s="3">
        <f>MAX(INDEX(マスタ裏!$B$4:$DN$8,MATCH(BC50,マスタ裏!$A$4:$A$8,0),MATCH(AT49&amp;$B58,マスタ裏!$B$3:$DN$3,0)),IF(AZ49="ピクセルリマスター",0,-1))</f>
        <v>0</v>
      </c>
    </row>
    <row r="59" spans="1:55" x14ac:dyDescent="0.4">
      <c r="B59" s="64" t="s">
        <v>13</v>
      </c>
      <c r="C59" s="63"/>
      <c r="D59" s="61"/>
      <c r="E59" s="14"/>
      <c r="F59" s="14"/>
      <c r="G59" s="3">
        <f>MAX(INDEX(マスタ裏!$B$4:$DN$8,MATCH(G50,マスタ裏!$A$4:$A$8,0),MATCH(B49&amp;$B59,マスタ裏!$B$3:$DN$3,0)),IF(H49="ピクセルリマスター",0,-1))</f>
        <v>3</v>
      </c>
      <c r="H59" s="3">
        <f>MAX(INDEX(マスタ裏!$B$4:$DN$8,MATCH(H50,マスタ裏!$A$4:$A$8,0),MATCH(B49&amp;$B59,マスタ裏!$B$3:$DN$3,0)),IF(H49="ピクセルリマスター",0,-1))</f>
        <v>0</v>
      </c>
      <c r="I59" s="3">
        <f>MAX(INDEX(マスタ裏!$B$4:$DN$8,MATCH(I50,マスタ裏!$A$4:$A$8,0),MATCH(B49&amp;$B59,マスタ裏!$B$3:$DN$3,0)),IF(H49="ピクセルリマスター",0,-1))</f>
        <v>0</v>
      </c>
      <c r="J59" s="3">
        <f>MAX(INDEX(マスタ裏!$B$4:$DN$8,MATCH(J50,マスタ裏!$A$4:$A$8,0),MATCH(B49&amp;$B59,マスタ裏!$B$3:$DN$3,0)),IF(H49="ピクセルリマスター",0,-1))</f>
        <v>0</v>
      </c>
      <c r="K59" s="3">
        <f>MAX(INDEX(マスタ裏!$B$4:$DN$8,MATCH(K50,マスタ裏!$A$4:$A$8,0),MATCH(B49&amp;$B59,マスタ裏!$B$3:$DN$3,0)),IF(H49="ピクセルリマスター",0,-1))</f>
        <v>0</v>
      </c>
      <c r="L59" s="13"/>
      <c r="M59" s="64" t="s">
        <v>13</v>
      </c>
      <c r="N59" s="63"/>
      <c r="O59" s="61"/>
      <c r="P59" s="14">
        <v>29</v>
      </c>
      <c r="Q59" s="14"/>
      <c r="R59" s="3">
        <f>MAX(INDEX(マスタ裏!$B$4:$DN$8,MATCH(R50,マスタ裏!$A$4:$A$8,0),MATCH(M49&amp;$B59,マスタ裏!$B$3:$DN$3,0)),IF(S49="ピクセルリマスター",0,-1))</f>
        <v>0</v>
      </c>
      <c r="S59" s="3">
        <f>MAX(INDEX(マスタ裏!$B$4:$DN$8,MATCH(S50,マスタ裏!$A$4:$A$8,0),MATCH(M49&amp;$B59,マスタ裏!$B$3:$DN$3,0)),IF(S49="ピクセルリマスター",0,-1))</f>
        <v>1</v>
      </c>
      <c r="T59" s="3">
        <f>MAX(INDEX(マスタ裏!$B$4:$DN$8,MATCH(T50,マスタ裏!$A$4:$A$8,0),MATCH(M49&amp;$B59,マスタ裏!$B$3:$DN$3,0)),IF(S49="ピクセルリマスター",0,-1))</f>
        <v>1</v>
      </c>
      <c r="U59" s="3">
        <f>MAX(INDEX(マスタ裏!$B$4:$DN$8,MATCH(U50,マスタ裏!$A$4:$A$8,0),MATCH(M49&amp;$B59,マスタ裏!$B$3:$DN$3,0)),IF(S49="ピクセルリマスター",0,-1))</f>
        <v>1</v>
      </c>
      <c r="V59" s="3">
        <f>MAX(INDEX(マスタ裏!$B$4:$DN$8,MATCH(V50,マスタ裏!$A$4:$A$8,0),MATCH(M49&amp;$B59,マスタ裏!$B$3:$DN$3,0)),IF(S49="ピクセルリマスター",0,-1))</f>
        <v>1</v>
      </c>
      <c r="W59" s="13"/>
      <c r="X59" s="64" t="s">
        <v>13</v>
      </c>
      <c r="Y59" s="63"/>
      <c r="Z59" s="61"/>
      <c r="AA59" s="14">
        <v>29</v>
      </c>
      <c r="AB59" s="14"/>
      <c r="AC59" s="3">
        <f>MAX(INDEX(マスタ裏!$B$4:$DN$8,MATCH(AC50,マスタ裏!$A$4:$A$8,0),MATCH(X49&amp;$B59,マスタ裏!$B$3:$DN$3,0)),IF(AD49="ピクセルリマスター",0,-1))</f>
        <v>0</v>
      </c>
      <c r="AD59" s="3">
        <f>MAX(INDEX(マスタ裏!$B$4:$DN$8,MATCH(AD50,マスタ裏!$A$4:$A$8,0),MATCH(X49&amp;$B59,マスタ裏!$B$3:$DN$3,0)),IF(AD49="ピクセルリマスター",0,-1))</f>
        <v>1</v>
      </c>
      <c r="AE59" s="3">
        <f>MAX(INDEX(マスタ裏!$B$4:$DN$8,MATCH(AE50,マスタ裏!$A$4:$A$8,0),MATCH(X49&amp;$B59,マスタ裏!$B$3:$DN$3,0)),IF(AD49="ピクセルリマスター",0,-1))</f>
        <v>0</v>
      </c>
      <c r="AF59" s="3">
        <f>MAX(INDEX(マスタ裏!$B$4:$DN$8,MATCH(AF50,マスタ裏!$A$4:$A$8,0),MATCH(X49&amp;$B59,マスタ裏!$B$3:$DN$3,0)),IF(AD49="ピクセルリマスター",0,-1))</f>
        <v>1</v>
      </c>
      <c r="AG59" s="3">
        <f>MAX(INDEX(マスタ裏!$B$4:$DN$8,MATCH(AG50,マスタ裏!$A$4:$A$8,0),MATCH(X49&amp;$B59,マスタ裏!$B$3:$DN$3,0)),IF(AD49="ピクセルリマスター",0,-1))</f>
        <v>1</v>
      </c>
      <c r="AH59" s="13"/>
      <c r="AI59" s="64" t="s">
        <v>13</v>
      </c>
      <c r="AJ59" s="63"/>
      <c r="AK59" s="61"/>
      <c r="AL59" s="14"/>
      <c r="AM59" s="14"/>
      <c r="AN59" s="3">
        <f>MAX(INDEX(マスタ裏!$B$4:$DN$8,MATCH(AN50,マスタ裏!$A$4:$A$8,0),MATCH(AI49&amp;$B59,マスタ裏!$B$3:$DN$3,0)),IF(AO49="ピクセルリマスター",0,-1))</f>
        <v>3</v>
      </c>
      <c r="AO59" s="3">
        <f>MAX(INDEX(マスタ裏!$B$4:$DN$8,MATCH(AO50,マスタ裏!$A$4:$A$8,0),MATCH(AI49&amp;$B59,マスタ裏!$B$3:$DN$3,0)),IF(AO49="ピクセルリマスター",0,-1))</f>
        <v>0</v>
      </c>
      <c r="AP59" s="3">
        <f>MAX(INDEX(マスタ裏!$B$4:$DN$8,MATCH(AP50,マスタ裏!$A$4:$A$8,0),MATCH(AI49&amp;$B59,マスタ裏!$B$3:$DN$3,0)),IF(AO49="ピクセルリマスター",0,-1))</f>
        <v>0</v>
      </c>
      <c r="AQ59" s="3">
        <f>MAX(INDEX(マスタ裏!$B$4:$DN$8,MATCH(AQ50,マスタ裏!$A$4:$A$8,0),MATCH(AI49&amp;$B59,マスタ裏!$B$3:$DN$3,0)),IF(AO49="ピクセルリマスター",0,-1))</f>
        <v>0</v>
      </c>
      <c r="AR59" s="3">
        <f>MAX(INDEX(マスタ裏!$B$4:$DN$8,MATCH(AR50,マスタ裏!$A$4:$A$8,0),MATCH(AI49&amp;$B59,マスタ裏!$B$3:$DN$3,0)),IF(AO49="ピクセルリマスター",0,-1))</f>
        <v>0</v>
      </c>
      <c r="AS59" s="13"/>
      <c r="AT59" s="64" t="s">
        <v>13</v>
      </c>
      <c r="AU59" s="63"/>
      <c r="AV59" s="61"/>
      <c r="AW59" s="14"/>
      <c r="AX59" s="14"/>
      <c r="AY59" s="3">
        <f>MAX(INDEX(マスタ裏!$B$4:$DN$8,MATCH(AY50,マスタ裏!$A$4:$A$8,0),MATCH(AT49&amp;$B59,マスタ裏!$B$3:$DN$3,0)),IF(AZ49="ピクセルリマスター",0,-1))</f>
        <v>3</v>
      </c>
      <c r="AZ59" s="3">
        <f>MAX(INDEX(マスタ裏!$B$4:$DN$8,MATCH(AZ50,マスタ裏!$A$4:$A$8,0),MATCH(AT49&amp;$B59,マスタ裏!$B$3:$DN$3,0)),IF(AZ49="ピクセルリマスター",0,-1))</f>
        <v>0</v>
      </c>
      <c r="BA59" s="3">
        <f>MAX(INDEX(マスタ裏!$B$4:$DN$8,MATCH(BA50,マスタ裏!$A$4:$A$8,0),MATCH(AT49&amp;$B59,マスタ裏!$B$3:$DN$3,0)),IF(AZ49="ピクセルリマスター",0,-1))</f>
        <v>0</v>
      </c>
      <c r="BB59" s="3">
        <f>MAX(INDEX(マスタ裏!$B$4:$DN$8,MATCH(BB50,マスタ裏!$A$4:$A$8,0),MATCH(AT49&amp;$B59,マスタ裏!$B$3:$DN$3,0)),IF(AZ49="ピクセルリマスター",0,-1))</f>
        <v>0</v>
      </c>
      <c r="BC59" s="3">
        <f>MAX(INDEX(マスタ裏!$B$4:$DN$8,MATCH(BC50,マスタ裏!$A$4:$A$8,0),MATCH(AT49&amp;$B59,マスタ裏!$B$3:$DN$3,0)),IF(AZ49="ピクセルリマスター",0,-1))</f>
        <v>0</v>
      </c>
    </row>
    <row r="60" spans="1:55" x14ac:dyDescent="0.4">
      <c r="B60" s="67" t="s">
        <v>14</v>
      </c>
      <c r="C60" s="15" t="s">
        <v>191</v>
      </c>
      <c r="D60" s="16"/>
      <c r="E60" s="16"/>
      <c r="F60" s="26"/>
      <c r="G60" s="3">
        <f>IF(C60="","",IF(INDEX(IF(H49="リメイク",装備マスタ!$Q$5:$U$67,装備マスタ!$C$5:$G$45),MATCH(C60,IF(H49="リメイク",装備マスタ!$P$5:$P$67,装備マスタ!$B$5:$B$45),0),MATCH(G50,IF(H49="リメイク",装備マスタ!$Q$4:$U$4,装備マスタ!$C$4:$G$4),0))="","",INDEX(IF(H49="リメイク",装備マスタ!$Q$5:$U$67,装備マスタ!$C$5:$G$45),MATCH(C60,IF(H49="リメイク",装備マスタ!$P$5:$P$67,装備マスタ!$B$5:$B91),0),MATCH(G50,IF(H49="リメイク",装備マスタ!$Q$4:$U$4,装備マスタ!$C$4:$G$4),0))))</f>
        <v>5</v>
      </c>
      <c r="H60" s="3">
        <f>IF(C60="","",IF(INDEX(IF(H49="リメイク",装備マスタ!$Q$5:$U$67,装備マスタ!$C$5:$G$45),MATCH(C60,IF(H49="リメイク",装備マスタ!$P$5:$P$67,装備マスタ!$B$5:$B$45),0),MATCH(H50,IF(H49="リメイク",装備マスタ!$Q$4:$U$4,装備マスタ!$C$4:$G$4),0))="","",INDEX(IF(H49="リメイク",装備マスタ!$Q$5:$U$67,装備マスタ!$C$5:$G$45),MATCH(C60,IF(H49="リメイク",装備マスタ!$P$5:$P$67,装備マスタ!$B$5:$B91),0),MATCH(H50,IF(H49="リメイク",装備マスタ!$Q$4:$U$4,装備マスタ!$C$4:$G$4),0))))</f>
        <v>5</v>
      </c>
      <c r="I60" s="3">
        <f>IF(C60="","",IF(INDEX(IF(H49="リメイク",装備マスタ!$Q$5:$U$67,装備マスタ!$C$5:$G$45),MATCH(C60,IF(H49="リメイク",装備マスタ!$P$5:$P$67,装備マスタ!$B$5:$B$45),0),MATCH(I50,IF(H49="リメイク",装備マスタ!$Q$4:$U$4,装備マスタ!$C$4:$G$4),0))="","",INDEX(IF(H49="リメイク",装備マスタ!$Q$5:$U$67,装備マスタ!$C$5:$G$45),MATCH(C60,IF(H49="リメイク",装備マスタ!$P$5:$P$67,装備マスタ!$B$5:$B91),0),MATCH(I50,IF(H49="リメイク",装備マスタ!$Q$4:$U$4,装備マスタ!$C$4:$G$4),0))))</f>
        <v>5</v>
      </c>
      <c r="J60" s="3">
        <f>IF(C60="","",IF(INDEX(IF(H49="リメイク",装備マスタ!$Q$5:$U$67,装備マスタ!$C$5:$G$45),MATCH(C60,IF(H49="リメイク",装備マスタ!$P$5:$P$67,装備マスタ!$B$5:$B$45),0),MATCH(J50,IF(H49="リメイク",装備マスタ!$Q$4:$U$4,装備マスタ!$C$4:$G$4),0))="","",INDEX(IF(H49="リメイク",装備マスタ!$Q$5:$U$67,装備マスタ!$C$5:$G$45),MATCH(C60,IF(H49="リメイク",装備マスタ!$P$5:$P$67,装備マスタ!$B$5:$B91),0),MATCH(J50,IF(H49="リメイク",装備マスタ!$Q$4:$U$4,装備マスタ!$C$4:$G$4),0))))</f>
        <v>5</v>
      </c>
      <c r="K60" s="3">
        <f>IF(C60="","",IF(INDEX(IF(H49="リメイク",装備マスタ!$Q$5:$U$67,装備マスタ!$C$5:$G$45),MATCH(C60,IF(H49="リメイク",装備マスタ!$P$5:$P$67,装備マスタ!$B$5:$B$45),0),MATCH(K50,IF(H49="リメイク",装備マスタ!$Q$4:$U$4,装備マスタ!$C$4:$G$4),0))="","",INDEX(IF(H49="リメイク",装備マスタ!$Q$5:$U$67,装備マスタ!$C$5:$G$45),MATCH(C60,IF(H49="リメイク",装備マスタ!$P$5:$P$67,装備マスタ!$B$5:$B91),0),MATCH(K50,IF(H49="リメイク",装備マスタ!$Q$4:$U$4,装備マスタ!$C$4:$G$4),0))))</f>
        <v>-5</v>
      </c>
      <c r="L60" s="13"/>
      <c r="M60" s="67" t="s">
        <v>14</v>
      </c>
      <c r="N60" s="15" t="s">
        <v>129</v>
      </c>
      <c r="O60" s="16"/>
      <c r="P60" s="16"/>
      <c r="Q60" s="26"/>
      <c r="R60" s="3" t="str">
        <f>IF(N60="","",IF(INDEX(IF(S49="リメイク",装備マスタ!$Q$5:$U$67,装備マスタ!$C$5:$G$45),MATCH(N60,IF(S49="リメイク",装備マスタ!$P$5:$P$67,装備マスタ!$B$5:$B$45),0),MATCH(R50,IF(S49="リメイク",装備マスタ!$Q$4:$U$4,装備マスタ!$C$4:$G$4),0))="","",INDEX(IF(S49="リメイク",装備マスタ!$Q$5:$U$67,装備マスタ!$C$5:$G$45),MATCH(N60,IF(S49="リメイク",装備マスタ!$P$5:$P$67,装備マスタ!$B$5:$B91),0),MATCH(R50,IF(S49="リメイク",装備マスタ!$Q$4:$U$4,装備マスタ!$C$4:$G$4),0))))</f>
        <v/>
      </c>
      <c r="S60" s="3" t="str">
        <f>IF(N60="","",IF(INDEX(IF(S49="リメイク",装備マスタ!$Q$5:$U$67,装備マスタ!$C$5:$G$45),MATCH(N60,IF(S49="リメイク",装備マスタ!$P$5:$P$67,装備マスタ!$B$5:$B$45),0),MATCH(S50,IF(S49="リメイク",装備マスタ!$Q$4:$U$4,装備マスタ!$C$4:$G$4),0))="","",INDEX(IF(S49="リメイク",装備マスタ!$Q$5:$U$67,装備マスタ!$C$5:$G$45),MATCH(N60,IF(S49="リメイク",装備マスタ!$P$5:$P$67,装備マスタ!$B$5:$B91),0),MATCH(S50,IF(S49="リメイク",装備マスタ!$Q$4:$U$4,装備マスタ!$C$4:$G$4),0))))</f>
        <v/>
      </c>
      <c r="T60" s="3" t="str">
        <f>IF(N60="","",IF(INDEX(IF(S49="リメイク",装備マスタ!$Q$5:$U$67,装備マスタ!$C$5:$G$45),MATCH(N60,IF(S49="リメイク",装備マスタ!$P$5:$P$67,装備マスタ!$B$5:$B$45),0),MATCH(T50,IF(S49="リメイク",装備マスタ!$Q$4:$U$4,装備マスタ!$C$4:$G$4),0))="","",INDEX(IF(S49="リメイク",装備マスタ!$Q$5:$U$67,装備マスタ!$C$5:$G$45),MATCH(N60,IF(S49="リメイク",装備マスタ!$P$5:$P$67,装備マスタ!$B$5:$B91),0),MATCH(T50,IF(S49="リメイク",装備マスタ!$Q$4:$U$4,装備マスタ!$C$4:$G$4),0))))</f>
        <v/>
      </c>
      <c r="U60" s="3" t="str">
        <f>IF(N60="","",IF(INDEX(IF(S49="リメイク",装備マスタ!$Q$5:$U$67,装備マスタ!$C$5:$G$45),MATCH(N60,IF(S49="リメイク",装備マスタ!$P$5:$P$67,装備マスタ!$B$5:$B$45),0),MATCH(U50,IF(S49="リメイク",装備マスタ!$Q$4:$U$4,装備マスタ!$C$4:$G$4),0))="","",INDEX(IF(S49="リメイク",装備マスタ!$Q$5:$U$67,装備マスタ!$C$5:$G$45),MATCH(N60,IF(S49="リメイク",装備マスタ!$P$5:$P$67,装備マスタ!$B$5:$B91),0),MATCH(U50,IF(S49="リメイク",装備マスタ!$Q$4:$U$4,装備マスタ!$C$4:$G$4),0))))</f>
        <v/>
      </c>
      <c r="V60" s="3" t="str">
        <f>IF(N60="","",IF(INDEX(IF(S49="リメイク",装備マスタ!$Q$5:$U$67,装備マスタ!$C$5:$G$45),MATCH(N60,IF(S49="リメイク",装備マスタ!$P$5:$P$67,装備マスタ!$B$5:$B$45),0),MATCH(V50,IF(S49="リメイク",装備マスタ!$Q$4:$U$4,装備マスタ!$C$4:$G$4),0))="","",INDEX(IF(S49="リメイク",装備マスタ!$Q$5:$U$67,装備マスタ!$C$5:$G$45),MATCH(N60,IF(S49="リメイク",装備マスタ!$P$5:$P$67,装備マスタ!$B$5:$B91),0),MATCH(V50,IF(S49="リメイク",装備マスタ!$Q$4:$U$4,装備マスタ!$C$4:$G$4),0))))</f>
        <v/>
      </c>
      <c r="W60" s="13"/>
      <c r="X60" s="67" t="s">
        <v>14</v>
      </c>
      <c r="Y60" s="15" t="s">
        <v>129</v>
      </c>
      <c r="Z60" s="16"/>
      <c r="AA60" s="16"/>
      <c r="AB60" s="26"/>
      <c r="AC60" s="3" t="str">
        <f>IF(Y60="","",IF(INDEX(IF(AD49="リメイク",装備マスタ!$Q$5:$U$67,装備マスタ!$C$5:$G$45),MATCH(Y60,IF(AD49="リメイク",装備マスタ!$P$5:$P$67,装備マスタ!$B$5:$B$45),0),MATCH(AC50,IF(AD49="リメイク",装備マスタ!$Q$4:$U$4,装備マスタ!$C$4:$G$4),0))="","",INDEX(IF(AD49="リメイク",装備マスタ!$Q$5:$U$67,装備マスタ!$C$5:$G$45),MATCH(Y60,IF(AD49="リメイク",装備マスタ!$P$5:$P$67,装備マスタ!$B$5:$B91),0),MATCH(AC50,IF(AD49="リメイク",装備マスタ!$Q$4:$U$4,装備マスタ!$C$4:$G$4),0))))</f>
        <v/>
      </c>
      <c r="AD60" s="3" t="str">
        <f>IF(Y60="","",IF(INDEX(IF(AD49="リメイク",装備マスタ!$Q$5:$U$67,装備マスタ!$C$5:$G$45),MATCH(Y60,IF(AD49="リメイク",装備マスタ!$P$5:$P$67,装備マスタ!$B$5:$B$45),0),MATCH(AD50,IF(AD49="リメイク",装備マスタ!$Q$4:$U$4,装備マスタ!$C$4:$G$4),0))="","",INDEX(IF(AD49="リメイク",装備マスタ!$Q$5:$U$67,装備マスタ!$C$5:$G$45),MATCH(Y60,IF(AD49="リメイク",装備マスタ!$P$5:$P$67,装備マスタ!$B$5:$B91),0),MATCH(AD50,IF(AD49="リメイク",装備マスタ!$Q$4:$U$4,装備マスタ!$C$4:$G$4),0))))</f>
        <v/>
      </c>
      <c r="AE60" s="3" t="str">
        <f>IF(Y60="","",IF(INDEX(IF(AD49="リメイク",装備マスタ!$Q$5:$U$67,装備マスタ!$C$5:$G$45),MATCH(Y60,IF(AD49="リメイク",装備マスタ!$P$5:$P$67,装備マスタ!$B$5:$B$45),0),MATCH(AE50,IF(AD49="リメイク",装備マスタ!$Q$4:$U$4,装備マスタ!$C$4:$G$4),0))="","",INDEX(IF(AD49="リメイク",装備マスタ!$Q$5:$U$67,装備マスタ!$C$5:$G$45),MATCH(Y60,IF(AD49="リメイク",装備マスタ!$P$5:$P$67,装備マスタ!$B$5:$B91),0),MATCH(AE50,IF(AD49="リメイク",装備マスタ!$Q$4:$U$4,装備マスタ!$C$4:$G$4),0))))</f>
        <v/>
      </c>
      <c r="AF60" s="3" t="str">
        <f>IF(Y60="","",IF(INDEX(IF(AD49="リメイク",装備マスタ!$Q$5:$U$67,装備マスタ!$C$5:$G$45),MATCH(Y60,IF(AD49="リメイク",装備マスタ!$P$5:$P$67,装備マスタ!$B$5:$B$45),0),MATCH(AF50,IF(AD49="リメイク",装備マスタ!$Q$4:$U$4,装備マスタ!$C$4:$G$4),0))="","",INDEX(IF(AD49="リメイク",装備マスタ!$Q$5:$U$67,装備マスタ!$C$5:$G$45),MATCH(Y60,IF(AD49="リメイク",装備マスタ!$P$5:$P$67,装備マスタ!$B$5:$B91),0),MATCH(AF50,IF(AD49="リメイク",装備マスタ!$Q$4:$U$4,装備マスタ!$C$4:$G$4),0))))</f>
        <v/>
      </c>
      <c r="AG60" s="3" t="str">
        <f>IF(Y60="","",IF(INDEX(IF(AD49="リメイク",装備マスタ!$Q$5:$U$67,装備マスタ!$C$5:$G$45),MATCH(Y60,IF(AD49="リメイク",装備マスタ!$P$5:$P$67,装備マスタ!$B$5:$B$45),0),MATCH(AG50,IF(AD49="リメイク",装備マスタ!$Q$4:$U$4,装備マスタ!$C$4:$G$4),0))="","",INDEX(IF(AD49="リメイク",装備マスタ!$Q$5:$U$67,装備マスタ!$C$5:$G$45),MATCH(Y60,IF(AD49="リメイク",装備マスタ!$P$5:$P$67,装備マスタ!$B$5:$B91),0),MATCH(AG50,IF(AD49="リメイク",装備マスタ!$Q$4:$U$4,装備マスタ!$C$4:$G$4),0))))</f>
        <v/>
      </c>
      <c r="AH60" s="13"/>
      <c r="AI60" s="67" t="s">
        <v>14</v>
      </c>
      <c r="AJ60" s="15"/>
      <c r="AK60" s="16"/>
      <c r="AL60" s="16"/>
      <c r="AM60" s="26"/>
      <c r="AN60" s="3" t="str">
        <f>IF(AJ60="","",IF(INDEX(IF(AO49="リメイク",装備マスタ!$Q$5:$U$67,装備マスタ!$C$5:$G$45),MATCH(AJ60,IF(AO49="リメイク",装備マスタ!$P$5:$P$67,装備マスタ!$B$5:$B$45),0),MATCH(AN50,IF(AO49="リメイク",装備マスタ!$Q$4:$U$4,装備マスタ!$C$4:$G$4),0))="","",INDEX(IF(AO49="リメイク",装備マスタ!$Q$5:$U$67,装備マスタ!$C$5:$G$45),MATCH(AJ60,IF(AO49="リメイク",装備マスタ!$P$5:$P$67,装備マスタ!$B$5:$B91),0),MATCH(AN50,IF(AO49="リメイク",装備マスタ!$Q$4:$U$4,装備マスタ!$C$4:$G$4),0))))</f>
        <v/>
      </c>
      <c r="AO60" s="3" t="str">
        <f>IF(AJ60="","",IF(INDEX(IF(AO49="リメイク",装備マスタ!$Q$5:$U$67,装備マスタ!$C$5:$G$45),MATCH(AJ60,IF(AO49="リメイク",装備マスタ!$P$5:$P$67,装備マスタ!$B$5:$B$45),0),MATCH(AO50,IF(AO49="リメイク",装備マスタ!$Q$4:$U$4,装備マスタ!$C$4:$G$4),0))="","",INDEX(IF(AO49="リメイク",装備マスタ!$Q$5:$U$67,装備マスタ!$C$5:$G$45),MATCH(AJ60,IF(AO49="リメイク",装備マスタ!$P$5:$P$67,装備マスタ!$B$5:$B91),0),MATCH(AO50,IF(AO49="リメイク",装備マスタ!$Q$4:$U$4,装備マスタ!$C$4:$G$4),0))))</f>
        <v/>
      </c>
      <c r="AP60" s="3" t="str">
        <f>IF(AJ60="","",IF(INDEX(IF(AO49="リメイク",装備マスタ!$Q$5:$U$67,装備マスタ!$C$5:$G$45),MATCH(AJ60,IF(AO49="リメイク",装備マスタ!$P$5:$P$67,装備マスタ!$B$5:$B$45),0),MATCH(AP50,IF(AO49="リメイク",装備マスタ!$Q$4:$U$4,装備マスタ!$C$4:$G$4),0))="","",INDEX(IF(AO49="リメイク",装備マスタ!$Q$5:$U$67,装備マスタ!$C$5:$G$45),MATCH(AJ60,IF(AO49="リメイク",装備マスタ!$P$5:$P$67,装備マスタ!$B$5:$B91),0),MATCH(AP50,IF(AO49="リメイク",装備マスタ!$Q$4:$U$4,装備マスタ!$C$4:$G$4),0))))</f>
        <v/>
      </c>
      <c r="AQ60" s="3" t="str">
        <f>IF(AJ60="","",IF(INDEX(IF(AO49="リメイク",装備マスタ!$Q$5:$U$67,装備マスタ!$C$5:$G$45),MATCH(AJ60,IF(AO49="リメイク",装備マスタ!$P$5:$P$67,装備マスタ!$B$5:$B$45),0),MATCH(AQ50,IF(AO49="リメイク",装備マスタ!$Q$4:$U$4,装備マスタ!$C$4:$G$4),0))="","",INDEX(IF(AO49="リメイク",装備マスタ!$Q$5:$U$67,装備マスタ!$C$5:$G$45),MATCH(AJ60,IF(AO49="リメイク",装備マスタ!$P$5:$P$67,装備マスタ!$B$5:$B91),0),MATCH(AQ50,IF(AO49="リメイク",装備マスタ!$Q$4:$U$4,装備マスタ!$C$4:$G$4),0))))</f>
        <v/>
      </c>
      <c r="AR60" s="3" t="str">
        <f>IF(AJ60="","",IF(INDEX(IF(AO49="リメイク",装備マスタ!$Q$5:$U$67,装備マスタ!$C$5:$G$45),MATCH(AJ60,IF(AO49="リメイク",装備マスタ!$P$5:$P$67,装備マスタ!$B$5:$B$45),0),MATCH(AR50,IF(AO49="リメイク",装備マスタ!$Q$4:$U$4,装備マスタ!$C$4:$G$4),0))="","",INDEX(IF(AO49="リメイク",装備マスタ!$Q$5:$U$67,装備マスタ!$C$5:$G$45),MATCH(AJ60,IF(AO49="リメイク",装備マスタ!$P$5:$P$67,装備マスタ!$B$5:$B91),0),MATCH(AR50,IF(AO49="リメイク",装備マスタ!$Q$4:$U$4,装備マスタ!$C$4:$G$4),0))))</f>
        <v/>
      </c>
      <c r="AS60" s="13"/>
      <c r="AT60" s="67" t="s">
        <v>14</v>
      </c>
      <c r="AU60" s="15"/>
      <c r="AV60" s="16"/>
      <c r="AW60" s="16"/>
      <c r="AX60" s="26"/>
      <c r="AY60" s="3" t="str">
        <f>IF(AU60="","",IF(INDEX(IF(AZ49="リメイク",装備マスタ!$Q$5:$U$67,装備マスタ!$C$5:$G$45),MATCH(AU60,IF(AZ49="リメイク",装備マスタ!$P$5:$P$67,装備マスタ!$B$5:$B$45),0),MATCH(AY50,IF(AZ49="リメイク",装備マスタ!$Q$4:$U$4,装備マスタ!$C$4:$G$4),0))="","",INDEX(IF(AZ49="リメイク",装備マスタ!$Q$5:$U$67,装備マスタ!$C$5:$G$45),MATCH(AU60,IF(AZ49="リメイク",装備マスタ!$P$5:$P$67,装備マスタ!$B$5:$B91),0),MATCH(AY50,IF(AZ49="リメイク",装備マスタ!$Q$4:$U$4,装備マスタ!$C$4:$G$4),0))))</f>
        <v/>
      </c>
      <c r="AZ60" s="3" t="str">
        <f>IF(AU60="","",IF(INDEX(IF(AZ49="リメイク",装備マスタ!$Q$5:$U$67,装備マスタ!$C$5:$G$45),MATCH(AU60,IF(AZ49="リメイク",装備マスタ!$P$5:$P$67,装備マスタ!$B$5:$B$45),0),MATCH(AZ50,IF(AZ49="リメイク",装備マスタ!$Q$4:$U$4,装備マスタ!$C$4:$G$4),0))="","",INDEX(IF(AZ49="リメイク",装備マスタ!$Q$5:$U$67,装備マスタ!$C$5:$G$45),MATCH(AU60,IF(AZ49="リメイク",装備マスタ!$P$5:$P$67,装備マスタ!$B$5:$B91),0),MATCH(AZ50,IF(AZ49="リメイク",装備マスタ!$Q$4:$U$4,装備マスタ!$C$4:$G$4),0))))</f>
        <v/>
      </c>
      <c r="BA60" s="3" t="str">
        <f>IF(AU60="","",IF(INDEX(IF(AZ49="リメイク",装備マスタ!$Q$5:$U$67,装備マスタ!$C$5:$G$45),MATCH(AU60,IF(AZ49="リメイク",装備マスタ!$P$5:$P$67,装備マスタ!$B$5:$B$45),0),MATCH(BA50,IF(AZ49="リメイク",装備マスタ!$Q$4:$U$4,装備マスタ!$C$4:$G$4),0))="","",INDEX(IF(AZ49="リメイク",装備マスタ!$Q$5:$U$67,装備マスタ!$C$5:$G$45),MATCH(AU60,IF(AZ49="リメイク",装備マスタ!$P$5:$P$67,装備マスタ!$B$5:$B91),0),MATCH(BA50,IF(AZ49="リメイク",装備マスタ!$Q$4:$U$4,装備マスタ!$C$4:$G$4),0))))</f>
        <v/>
      </c>
      <c r="BB60" s="3" t="str">
        <f>IF(AU60="","",IF(INDEX(IF(AZ49="リメイク",装備マスタ!$Q$5:$U$67,装備マスタ!$C$5:$G$45),MATCH(AU60,IF(AZ49="リメイク",装備マスタ!$P$5:$P$67,装備マスタ!$B$5:$B$45),0),MATCH(BB50,IF(AZ49="リメイク",装備マスタ!$Q$4:$U$4,装備マスタ!$C$4:$G$4),0))="","",INDEX(IF(AZ49="リメイク",装備マスタ!$Q$5:$U$67,装備マスタ!$C$5:$G$45),MATCH(AU60,IF(AZ49="リメイク",装備マスタ!$P$5:$P$67,装備マスタ!$B$5:$B91),0),MATCH(BB50,IF(AZ49="リメイク",装備マスタ!$Q$4:$U$4,装備マスタ!$C$4:$G$4),0))))</f>
        <v/>
      </c>
      <c r="BC60" s="3" t="str">
        <f>IF(AU60="","",IF(INDEX(IF(AZ49="リメイク",装備マスタ!$Q$5:$U$67,装備マスタ!$C$5:$G$45),MATCH(AU60,IF(AZ49="リメイク",装備マスタ!$P$5:$P$67,装備マスタ!$B$5:$B$45),0),MATCH(BC50,IF(AZ49="リメイク",装備マスタ!$Q$4:$U$4,装備マスタ!$C$4:$G$4),0))="","",INDEX(IF(AZ49="リメイク",装備マスタ!$Q$5:$U$67,装備マスタ!$C$5:$G$45),MATCH(AU60,IF(AZ49="リメイク",装備マスタ!$P$5:$P$67,装備マスタ!$B$5:$B91),0),MATCH(BC50,IF(AZ49="リメイク",装備マスタ!$Q$4:$U$4,装備マスタ!$C$4:$G$4),0))))</f>
        <v/>
      </c>
    </row>
    <row r="61" spans="1:55" x14ac:dyDescent="0.4">
      <c r="B61" s="67" t="s">
        <v>15</v>
      </c>
      <c r="C61" s="15" t="s">
        <v>129</v>
      </c>
      <c r="D61" s="16"/>
      <c r="E61" s="16"/>
      <c r="F61" s="26"/>
      <c r="G61" s="3" t="str">
        <f>IF(C61="","",IF(INDEX(IF(H49="リメイク",装備マスタ!$Q$5:$U$67,装備マスタ!$C$5:$G$45),MATCH(C61,IF(H49="リメイク",装備マスタ!$P$5:$P$67,装備マスタ!$B$5:$B$45),0),MATCH(G50,IF(H49="リメイク",装備マスタ!$Q$4:$U$4,装備マスタ!$C$4:$G$4),0))="","",INDEX(IF(H49="リメイク",装備マスタ!$Q$5:$U$67,装備マスタ!$C$5:$G$45),MATCH(C61,IF(H49="リメイク",装備マスタ!$P$5:$P$67,装備マスタ!$B$5:$B91),0),MATCH(G50,IF(H49="リメイク",装備マスタ!$Q$4:$U$4,装備マスタ!$C$4:$G$4),0))))</f>
        <v/>
      </c>
      <c r="H61" s="3" t="str">
        <f>IF(C61="","",IF(INDEX(IF(H49="リメイク",装備マスタ!$Q$5:$U$67,装備マスタ!$C$5:$G$45),MATCH(C61,IF(H49="リメイク",装備マスタ!$P$5:$P$67,装備マスタ!$B$5:$B$45),0),MATCH(H50,IF(H49="リメイク",装備マスタ!$Q$4:$U$4,装備マスタ!$C$4:$G$4),0))="","",INDEX(IF(H49="リメイク",装備マスタ!$Q$5:$U$67,装備マスタ!$C$5:$G$45),MATCH(C61,IF(H49="リメイク",装備マスタ!$P$5:$P$67,装備マスタ!$B$5:$B91),0),MATCH(H50,IF(H49="リメイク",装備マスタ!$Q$4:$U$4,装備マスタ!$C$4:$G$4),0))))</f>
        <v/>
      </c>
      <c r="I61" s="3" t="str">
        <f>IF(C61="","",IF(INDEX(IF(H49="リメイク",装備マスタ!$Q$5:$U$67,装備マスタ!$C$5:$G$45),MATCH(C61,IF(H49="リメイク",装備マスタ!$P$5:$P$67,装備マスタ!$B$5:$B$45),0),MATCH(I50,IF(H49="リメイク",装備マスタ!$Q$4:$U$4,装備マスタ!$C$4:$G$4),0))="","",INDEX(IF(H49="リメイク",装備マスタ!$Q$5:$U$67,装備マスタ!$C$5:$G$45),MATCH(C61,IF(H49="リメイク",装備マスタ!$P$5:$P$67,装備マスタ!$B$5:$B91),0),MATCH(I50,IF(H49="リメイク",装備マスタ!$Q$4:$U$4,装備マスタ!$C$4:$G$4),0))))</f>
        <v/>
      </c>
      <c r="J61" s="3" t="str">
        <f>IF(C61="","",IF(INDEX(IF(H49="リメイク",装備マスタ!$Q$5:$U$67,装備マスタ!$C$5:$G$45),MATCH(C61,IF(H49="リメイク",装備マスタ!$P$5:$P$67,装備マスタ!$B$5:$B$45),0),MATCH(J50,IF(H49="リメイク",装備マスタ!$Q$4:$U$4,装備マスタ!$C$4:$G$4),0))="","",INDEX(IF(H49="リメイク",装備マスタ!$Q$5:$U$67,装備マスタ!$C$5:$G$45),MATCH(C61,IF(H49="リメイク",装備マスタ!$P$5:$P$67,装備マスタ!$B$5:$B91),0),MATCH(J50,IF(H49="リメイク",装備マスタ!$Q$4:$U$4,装備マスタ!$C$4:$G$4),0))))</f>
        <v/>
      </c>
      <c r="K61" s="3" t="str">
        <f>IF(C61="","",IF(INDEX(IF(H49="リメイク",装備マスタ!$Q$5:$U$67,装備マスタ!$C$5:$G$45),MATCH(C61,IF(H49="リメイク",装備マスタ!$P$5:$P$67,装備マスタ!$B$5:$B$45),0),MATCH(K50,IF(H49="リメイク",装備マスタ!$Q$4:$U$4,装備マスタ!$C$4:$G$4),0))="","",INDEX(IF(H49="リメイク",装備マスタ!$Q$5:$U$67,装備マスタ!$C$5:$G$45),MATCH(C61,IF(H49="リメイク",装備マスタ!$P$5:$P$67,装備マスタ!$B$5:$B91),0),MATCH(K50,IF(H49="リメイク",装備マスタ!$Q$4:$U$4,装備マスタ!$C$4:$G$4),0))))</f>
        <v/>
      </c>
      <c r="L61" s="13"/>
      <c r="M61" s="67" t="s">
        <v>15</v>
      </c>
      <c r="N61" s="15" t="s">
        <v>129</v>
      </c>
      <c r="O61" s="16"/>
      <c r="P61" s="16"/>
      <c r="Q61" s="26"/>
      <c r="R61" s="3" t="str">
        <f>IF(N61="","",IF(INDEX(IF(S49="リメイク",装備マスタ!$Q$5:$U$67,装備マスタ!$C$5:$G$45),MATCH(N61,IF(S49="リメイク",装備マスタ!$P$5:$P$67,装備マスタ!$B$5:$B$45),0),MATCH(R50,IF(S49="リメイク",装備マスタ!$Q$4:$U$4,装備マスタ!$C$4:$G$4),0))="","",INDEX(IF(S49="リメイク",装備マスタ!$Q$5:$U$67,装備マスタ!$C$5:$G$45),MATCH(N61,IF(S49="リメイク",装備マスタ!$P$5:$P$67,装備マスタ!$B$5:$B91),0),MATCH(R50,IF(S49="リメイク",装備マスタ!$Q$4:$U$4,装備マスタ!$C$4:$G$4),0))))</f>
        <v/>
      </c>
      <c r="S61" s="3" t="str">
        <f>IF(N61="","",IF(INDEX(IF(S49="リメイク",装備マスタ!$Q$5:$U$67,装備マスタ!$C$5:$G$45),MATCH(N61,IF(S49="リメイク",装備マスタ!$P$5:$P$67,装備マスタ!$B$5:$B$45),0),MATCH(S50,IF(S49="リメイク",装備マスタ!$Q$4:$U$4,装備マスタ!$C$4:$G$4),0))="","",INDEX(IF(S49="リメイク",装備マスタ!$Q$5:$U$67,装備マスタ!$C$5:$G$45),MATCH(N61,IF(S49="リメイク",装備マスタ!$P$5:$P$67,装備マスタ!$B$5:$B91),0),MATCH(S50,IF(S49="リメイク",装備マスタ!$Q$4:$U$4,装備マスタ!$C$4:$G$4),0))))</f>
        <v/>
      </c>
      <c r="T61" s="3" t="str">
        <f>IF(N61="","",IF(INDEX(IF(S49="リメイク",装備マスタ!$Q$5:$U$67,装備マスタ!$C$5:$G$45),MATCH(N61,IF(S49="リメイク",装備マスタ!$P$5:$P$67,装備マスタ!$B$5:$B$45),0),MATCH(T50,IF(S49="リメイク",装備マスタ!$Q$4:$U$4,装備マスタ!$C$4:$G$4),0))="","",INDEX(IF(S49="リメイク",装備マスタ!$Q$5:$U$67,装備マスタ!$C$5:$G$45),MATCH(N61,IF(S49="リメイク",装備マスタ!$P$5:$P$67,装備マスタ!$B$5:$B91),0),MATCH(T50,IF(S49="リメイク",装備マスタ!$Q$4:$U$4,装備マスタ!$C$4:$G$4),0))))</f>
        <v/>
      </c>
      <c r="U61" s="3" t="str">
        <f>IF(N61="","",IF(INDEX(IF(S49="リメイク",装備マスタ!$Q$5:$U$67,装備マスタ!$C$5:$G$45),MATCH(N61,IF(S49="リメイク",装備マスタ!$P$5:$P$67,装備マスタ!$B$5:$B$45),0),MATCH(U50,IF(S49="リメイク",装備マスタ!$Q$4:$U$4,装備マスタ!$C$4:$G$4),0))="","",INDEX(IF(S49="リメイク",装備マスタ!$Q$5:$U$67,装備マスタ!$C$5:$G$45),MATCH(N61,IF(S49="リメイク",装備マスタ!$P$5:$P$67,装備マスタ!$B$5:$B91),0),MATCH(U50,IF(S49="リメイク",装備マスタ!$Q$4:$U$4,装備マスタ!$C$4:$G$4),0))))</f>
        <v/>
      </c>
      <c r="V61" s="3" t="str">
        <f>IF(N61="","",IF(INDEX(IF(S49="リメイク",装備マスタ!$Q$5:$U$67,装備マスタ!$C$5:$G$45),MATCH(N61,IF(S49="リメイク",装備マスタ!$P$5:$P$67,装備マスタ!$B$5:$B$45),0),MATCH(V50,IF(S49="リメイク",装備マスタ!$Q$4:$U$4,装備マスタ!$C$4:$G$4),0))="","",INDEX(IF(S49="リメイク",装備マスタ!$Q$5:$U$67,装備マスタ!$C$5:$G$45),MATCH(N61,IF(S49="リメイク",装備マスタ!$P$5:$P$67,装備マスタ!$B$5:$B91),0),MATCH(V50,IF(S49="リメイク",装備マスタ!$Q$4:$U$4,装備マスタ!$C$4:$G$4),0))))</f>
        <v/>
      </c>
      <c r="W61" s="13"/>
      <c r="X61" s="67" t="s">
        <v>15</v>
      </c>
      <c r="Y61" s="15" t="s">
        <v>129</v>
      </c>
      <c r="Z61" s="16"/>
      <c r="AA61" s="16"/>
      <c r="AB61" s="26"/>
      <c r="AC61" s="3" t="str">
        <f>IF(Y61="","",IF(INDEX(IF(AD49="リメイク",装備マスタ!$Q$5:$U$67,装備マスタ!$C$5:$G$45),MATCH(Y61,IF(AD49="リメイク",装備マスタ!$P$5:$P$67,装備マスタ!$B$5:$B$45),0),MATCH(AC50,IF(AD49="リメイク",装備マスタ!$Q$4:$U$4,装備マスタ!$C$4:$G$4),0))="","",INDEX(IF(AD49="リメイク",装備マスタ!$Q$5:$U$67,装備マスタ!$C$5:$G$45),MATCH(Y61,IF(AD49="リメイク",装備マスタ!$P$5:$P$67,装備マスタ!$B$5:$B91),0),MATCH(AC50,IF(AD49="リメイク",装備マスタ!$Q$4:$U$4,装備マスタ!$C$4:$G$4),0))))</f>
        <v/>
      </c>
      <c r="AD61" s="3" t="str">
        <f>IF(Y61="","",IF(INDEX(IF(AD49="リメイク",装備マスタ!$Q$5:$U$67,装備マスタ!$C$5:$G$45),MATCH(Y61,IF(AD49="リメイク",装備マスタ!$P$5:$P$67,装備マスタ!$B$5:$B$45),0),MATCH(AD50,IF(AD49="リメイク",装備マスタ!$Q$4:$U$4,装備マスタ!$C$4:$G$4),0))="","",INDEX(IF(AD49="リメイク",装備マスタ!$Q$5:$U$67,装備マスタ!$C$5:$G$45),MATCH(Y61,IF(AD49="リメイク",装備マスタ!$P$5:$P$67,装備マスタ!$B$5:$B91),0),MATCH(AD50,IF(AD49="リメイク",装備マスタ!$Q$4:$U$4,装備マスタ!$C$4:$G$4),0))))</f>
        <v/>
      </c>
      <c r="AE61" s="3" t="str">
        <f>IF(Y61="","",IF(INDEX(IF(AD49="リメイク",装備マスタ!$Q$5:$U$67,装備マスタ!$C$5:$G$45),MATCH(Y61,IF(AD49="リメイク",装備マスタ!$P$5:$P$67,装備マスタ!$B$5:$B$45),0),MATCH(AE50,IF(AD49="リメイク",装備マスタ!$Q$4:$U$4,装備マスタ!$C$4:$G$4),0))="","",INDEX(IF(AD49="リメイク",装備マスタ!$Q$5:$U$67,装備マスタ!$C$5:$G$45),MATCH(Y61,IF(AD49="リメイク",装備マスタ!$P$5:$P$67,装備マスタ!$B$5:$B91),0),MATCH(AE50,IF(AD49="リメイク",装備マスタ!$Q$4:$U$4,装備マスタ!$C$4:$G$4),0))))</f>
        <v/>
      </c>
      <c r="AF61" s="3" t="str">
        <f>IF(Y61="","",IF(INDEX(IF(AD49="リメイク",装備マスタ!$Q$5:$U$67,装備マスタ!$C$5:$G$45),MATCH(Y61,IF(AD49="リメイク",装備マスタ!$P$5:$P$67,装備マスタ!$B$5:$B$45),0),MATCH(AF50,IF(AD49="リメイク",装備マスタ!$Q$4:$U$4,装備マスタ!$C$4:$G$4),0))="","",INDEX(IF(AD49="リメイク",装備マスタ!$Q$5:$U$67,装備マスタ!$C$5:$G$45),MATCH(Y61,IF(AD49="リメイク",装備マスタ!$P$5:$P$67,装備マスタ!$B$5:$B91),0),MATCH(AF50,IF(AD49="リメイク",装備マスタ!$Q$4:$U$4,装備マスタ!$C$4:$G$4),0))))</f>
        <v/>
      </c>
      <c r="AG61" s="3" t="str">
        <f>IF(Y61="","",IF(INDEX(IF(AD49="リメイク",装備マスタ!$Q$5:$U$67,装備マスタ!$C$5:$G$45),MATCH(Y61,IF(AD49="リメイク",装備マスタ!$P$5:$P$67,装備マスタ!$B$5:$B$45),0),MATCH(AG50,IF(AD49="リメイク",装備マスタ!$Q$4:$U$4,装備マスタ!$C$4:$G$4),0))="","",INDEX(IF(AD49="リメイク",装備マスタ!$Q$5:$U$67,装備マスタ!$C$5:$G$45),MATCH(Y61,IF(AD49="リメイク",装備マスタ!$P$5:$P$67,装備マスタ!$B$5:$B91),0),MATCH(AG50,IF(AD49="リメイク",装備マスタ!$Q$4:$U$4,装備マスタ!$C$4:$G$4),0))))</f>
        <v/>
      </c>
      <c r="AH61" s="13"/>
      <c r="AI61" s="67" t="s">
        <v>15</v>
      </c>
      <c r="AJ61" s="15"/>
      <c r="AK61" s="16"/>
      <c r="AL61" s="16"/>
      <c r="AM61" s="26"/>
      <c r="AN61" s="3" t="str">
        <f>IF(AJ61="","",IF(INDEX(IF(AO49="リメイク",装備マスタ!$Q$5:$U$67,装備マスタ!$C$5:$G$45),MATCH(AJ61,IF(AO49="リメイク",装備マスタ!$P$5:$P$67,装備マスタ!$B$5:$B$45),0),MATCH(AN50,IF(AO49="リメイク",装備マスタ!$Q$4:$U$4,装備マスタ!$C$4:$G$4),0))="","",INDEX(IF(AO49="リメイク",装備マスタ!$Q$5:$U$67,装備マスタ!$C$5:$G$45),MATCH(AJ61,IF(AO49="リメイク",装備マスタ!$P$5:$P$67,装備マスタ!$B$5:$B91),0),MATCH(AN50,IF(AO49="リメイク",装備マスタ!$Q$4:$U$4,装備マスタ!$C$4:$G$4),0))))</f>
        <v/>
      </c>
      <c r="AO61" s="3" t="str">
        <f>IF(AJ61="","",IF(INDEX(IF(AO49="リメイク",装備マスタ!$Q$5:$U$67,装備マスタ!$C$5:$G$45),MATCH(AJ61,IF(AO49="リメイク",装備マスタ!$P$5:$P$67,装備マスタ!$B$5:$B$45),0),MATCH(AO50,IF(AO49="リメイク",装備マスタ!$Q$4:$U$4,装備マスタ!$C$4:$G$4),0))="","",INDEX(IF(AO49="リメイク",装備マスタ!$Q$5:$U$67,装備マスタ!$C$5:$G$45),MATCH(AJ61,IF(AO49="リメイク",装備マスタ!$P$5:$P$67,装備マスタ!$B$5:$B91),0),MATCH(AO50,IF(AO49="リメイク",装備マスタ!$Q$4:$U$4,装備マスタ!$C$4:$G$4),0))))</f>
        <v/>
      </c>
      <c r="AP61" s="3" t="str">
        <f>IF(AJ61="","",IF(INDEX(IF(AO49="リメイク",装備マスタ!$Q$5:$U$67,装備マスタ!$C$5:$G$45),MATCH(AJ61,IF(AO49="リメイク",装備マスタ!$P$5:$P$67,装備マスタ!$B$5:$B$45),0),MATCH(AP50,IF(AO49="リメイク",装備マスタ!$Q$4:$U$4,装備マスタ!$C$4:$G$4),0))="","",INDEX(IF(AO49="リメイク",装備マスタ!$Q$5:$U$67,装備マスタ!$C$5:$G$45),MATCH(AJ61,IF(AO49="リメイク",装備マスタ!$P$5:$P$67,装備マスタ!$B$5:$B91),0),MATCH(AP50,IF(AO49="リメイク",装備マスタ!$Q$4:$U$4,装備マスタ!$C$4:$G$4),0))))</f>
        <v/>
      </c>
      <c r="AQ61" s="3" t="str">
        <f>IF(AJ61="","",IF(INDEX(IF(AO49="リメイク",装備マスタ!$Q$5:$U$67,装備マスタ!$C$5:$G$45),MATCH(AJ61,IF(AO49="リメイク",装備マスタ!$P$5:$P$67,装備マスタ!$B$5:$B$45),0),MATCH(AQ50,IF(AO49="リメイク",装備マスタ!$Q$4:$U$4,装備マスタ!$C$4:$G$4),0))="","",INDEX(IF(AO49="リメイク",装備マスタ!$Q$5:$U$67,装備マスタ!$C$5:$G$45),MATCH(AJ61,IF(AO49="リメイク",装備マスタ!$P$5:$P$67,装備マスタ!$B$5:$B91),0),MATCH(AQ50,IF(AO49="リメイク",装備マスタ!$Q$4:$U$4,装備マスタ!$C$4:$G$4),0))))</f>
        <v/>
      </c>
      <c r="AR61" s="3" t="str">
        <f>IF(AJ61="","",IF(INDEX(IF(AO49="リメイク",装備マスタ!$Q$5:$U$67,装備マスタ!$C$5:$G$45),MATCH(AJ61,IF(AO49="リメイク",装備マスタ!$P$5:$P$67,装備マスタ!$B$5:$B$45),0),MATCH(AR50,IF(AO49="リメイク",装備マスタ!$Q$4:$U$4,装備マスタ!$C$4:$G$4),0))="","",INDEX(IF(AO49="リメイク",装備マスタ!$Q$5:$U$67,装備マスタ!$C$5:$G$45),MATCH(AJ61,IF(AO49="リメイク",装備マスタ!$P$5:$P$67,装備マスタ!$B$5:$B91),0),MATCH(AR50,IF(AO49="リメイク",装備マスタ!$Q$4:$U$4,装備マスタ!$C$4:$G$4),0))))</f>
        <v/>
      </c>
      <c r="AS61" s="13"/>
      <c r="AT61" s="67" t="s">
        <v>15</v>
      </c>
      <c r="AU61" s="15"/>
      <c r="AV61" s="16"/>
      <c r="AW61" s="16"/>
      <c r="AX61" s="26"/>
      <c r="AY61" s="3" t="str">
        <f>IF(AU61="","",IF(INDEX(IF(AZ49="リメイク",装備マスタ!$Q$5:$U$67,装備マスタ!$C$5:$G$45),MATCH(AU61,IF(AZ49="リメイク",装備マスタ!$P$5:$P$67,装備マスタ!$B$5:$B$45),0),MATCH(AY50,IF(AZ49="リメイク",装備マスタ!$Q$4:$U$4,装備マスタ!$C$4:$G$4),0))="","",INDEX(IF(AZ49="リメイク",装備マスタ!$Q$5:$U$67,装備マスタ!$C$5:$G$45),MATCH(AU61,IF(AZ49="リメイク",装備マスタ!$P$5:$P$67,装備マスタ!$B$5:$B91),0),MATCH(AY50,IF(AZ49="リメイク",装備マスタ!$Q$4:$U$4,装備マスタ!$C$4:$G$4),0))))</f>
        <v/>
      </c>
      <c r="AZ61" s="3" t="str">
        <f>IF(AU61="","",IF(INDEX(IF(AZ49="リメイク",装備マスタ!$Q$5:$U$67,装備マスタ!$C$5:$G$45),MATCH(AU61,IF(AZ49="リメイク",装備マスタ!$P$5:$P$67,装備マスタ!$B$5:$B$45),0),MATCH(AZ50,IF(AZ49="リメイク",装備マスタ!$Q$4:$U$4,装備マスタ!$C$4:$G$4),0))="","",INDEX(IF(AZ49="リメイク",装備マスタ!$Q$5:$U$67,装備マスタ!$C$5:$G$45),MATCH(AU61,IF(AZ49="リメイク",装備マスタ!$P$5:$P$67,装備マスタ!$B$5:$B91),0),MATCH(AZ50,IF(AZ49="リメイク",装備マスタ!$Q$4:$U$4,装備マスタ!$C$4:$G$4),0))))</f>
        <v/>
      </c>
      <c r="BA61" s="3" t="str">
        <f>IF(AU61="","",IF(INDEX(IF(AZ49="リメイク",装備マスタ!$Q$5:$U$67,装備マスタ!$C$5:$G$45),MATCH(AU61,IF(AZ49="リメイク",装備マスタ!$P$5:$P$67,装備マスタ!$B$5:$B$45),0),MATCH(BA50,IF(AZ49="リメイク",装備マスタ!$Q$4:$U$4,装備マスタ!$C$4:$G$4),0))="","",INDEX(IF(AZ49="リメイク",装備マスタ!$Q$5:$U$67,装備マスタ!$C$5:$G$45),MATCH(AU61,IF(AZ49="リメイク",装備マスタ!$P$5:$P$67,装備マスタ!$B$5:$B91),0),MATCH(BA50,IF(AZ49="リメイク",装備マスタ!$Q$4:$U$4,装備マスタ!$C$4:$G$4),0))))</f>
        <v/>
      </c>
      <c r="BB61" s="3" t="str">
        <f>IF(AU61="","",IF(INDEX(IF(AZ49="リメイク",装備マスタ!$Q$5:$U$67,装備マスタ!$C$5:$G$45),MATCH(AU61,IF(AZ49="リメイク",装備マスタ!$P$5:$P$67,装備マスタ!$B$5:$B$45),0),MATCH(BB50,IF(AZ49="リメイク",装備マスタ!$Q$4:$U$4,装備マスタ!$C$4:$G$4),0))="","",INDEX(IF(AZ49="リメイク",装備マスタ!$Q$5:$U$67,装備マスタ!$C$5:$G$45),MATCH(AU61,IF(AZ49="リメイク",装備マスタ!$P$5:$P$67,装備マスタ!$B$5:$B91),0),MATCH(BB50,IF(AZ49="リメイク",装備マスタ!$Q$4:$U$4,装備マスタ!$C$4:$G$4),0))))</f>
        <v/>
      </c>
      <c r="BC61" s="3" t="str">
        <f>IF(AU61="","",IF(INDEX(IF(AZ49="リメイク",装備マスタ!$Q$5:$U$67,装備マスタ!$C$5:$G$45),MATCH(AU61,IF(AZ49="リメイク",装備マスタ!$P$5:$P$67,装備マスタ!$B$5:$B$45),0),MATCH(BC50,IF(AZ49="リメイク",装備マスタ!$Q$4:$U$4,装備マスタ!$C$4:$G$4),0))="","",INDEX(IF(AZ49="リメイク",装備マスタ!$Q$5:$U$67,装備マスタ!$C$5:$G$45),MATCH(AU61,IF(AZ49="リメイク",装備マスタ!$P$5:$P$67,装備マスタ!$B$5:$B91),0),MATCH(BC50,IF(AZ49="リメイク",装備マスタ!$Q$4:$U$4,装備マスタ!$C$4:$G$4),0))))</f>
        <v/>
      </c>
    </row>
    <row r="62" spans="1:55" x14ac:dyDescent="0.4">
      <c r="B62" s="67" t="s">
        <v>16</v>
      </c>
      <c r="C62" s="15" t="s">
        <v>127</v>
      </c>
      <c r="D62" s="16"/>
      <c r="E62" s="16"/>
      <c r="F62" s="26"/>
      <c r="G62" s="3" t="str">
        <f>IF(C62="","",IF(INDEX(IF(H49="リメイク",装備マスタ!$X$5:$AB$67,装備マスタ!$J$5:$N$45),MATCH(C62,IF(H49="リメイク",装備マスタ!$W$5:$W$67,装備マスタ!$I$5:$I$45),0),MATCH(G50,IF(H49="リメイク",装備マスタ!$X$4:$AB$4,装備マスタ!$J$4:$N$4),0))="","",INDEX(IF(H49="リメイク",装備マスタ!$X$5:$AB$67,装備マスタ!$J$5:$N$45),MATCH(C62,IF(H49="リメイク",装備マスタ!$W$5:$W$67,装備マスタ!$I$5:$I91),0),MATCH(G50,IF(H49="リメイク",装備マスタ!$X$4:$AB$4,装備マスタ!$J$4:$N$4),0))))</f>
        <v/>
      </c>
      <c r="H62" s="3" t="str">
        <f>IF(C62="","",IF(INDEX(IF(H49="リメイク",装備マスタ!$X$5:$AB$67,装備マスタ!$J$5:$N$45),MATCH(C62,IF(H49="リメイク",装備マスタ!$W$5:$W$67,装備マスタ!$I$5:$I$45),0),MATCH(H50,IF(H49="リメイク",装備マスタ!$X$4:$AB$4,装備マスタ!$J$4:$N$4),0))="","",INDEX(IF(H49="リメイク",装備マスタ!$X$5:$AB$67,装備マスタ!$J$5:$N$45),MATCH(C62,IF(H49="リメイク",装備マスタ!$W$5:$W$67,装備マスタ!$I$5:$I91),0),MATCH(H50,IF(H49="リメイク",装備マスタ!$X$4:$AB$4,装備マスタ!$J$4:$N$4),0))))</f>
        <v/>
      </c>
      <c r="I62" s="3" t="str">
        <f>IF(C62="","",IF(INDEX(IF(H49="リメイク",装備マスタ!$X$5:$AB$67,装備マスタ!$J$5:$N$45),MATCH(C62,IF(H49="リメイク",装備マスタ!$W$5:$W$67,装備マスタ!$I$5:$I$45),0),MATCH(I50,IF(H49="リメイク",装備マスタ!$X$4:$AB$4,装備マスタ!$J$4:$N$4),0))="","",INDEX(IF(H49="リメイク",装備マスタ!$X$5:$AB$67,装備マスタ!$J$5:$N$45),MATCH(C62,IF(H49="リメイク",装備マスタ!$W$5:$W$67,装備マスタ!$I$5:$I91),0),MATCH(I50,IF(H49="リメイク",装備マスタ!$X$4:$AB$4,装備マスタ!$J$4:$N$4),0))))</f>
        <v/>
      </c>
      <c r="J62" s="3" t="str">
        <f>IF(C62="","",IF(INDEX(IF(H49="リメイク",装備マスタ!$X$5:$AB$67,装備マスタ!$J$5:$N$45),MATCH(C62,IF(H49="リメイク",装備マスタ!$W$5:$W$67,装備マスタ!$I$5:$I$45),0),MATCH(J50,IF(H49="リメイク",装備マスタ!$X$4:$AB$4,装備マスタ!$J$4:$N$4),0))="","",INDEX(IF(H49="リメイク",装備マスタ!$X$5:$AB$67,装備マスタ!$J$5:$N$45),MATCH(C62,IF(H49="リメイク",装備マスタ!$W$5:$W$67,装備マスタ!$I$5:$I91),0),MATCH(J50,IF(H49="リメイク",装備マスタ!$X$4:$AB$4,装備マスタ!$J$4:$N$4),0))))</f>
        <v/>
      </c>
      <c r="K62" s="3" t="str">
        <f>IF(C62="","",IF(INDEX(IF(H49="リメイク",装備マスタ!$X$5:$AB$67,装備マスタ!$J$5:$N$45),MATCH(C62,IF(H49="リメイク",装備マスタ!$W$5:$W$67,装備マスタ!$I$5:$I$45),0),MATCH(K50,IF(H49="リメイク",装備マスタ!$X$4:$AB$4,装備マスタ!$J$4:$N$4),0))="","",INDEX(IF(H49="リメイク",装備マスタ!$X$5:$AB$67,装備マスタ!$J$5:$N$45),MATCH(C62,IF(H49="リメイク",装備マスタ!$W$5:$W$67,装備マスタ!$I$5:$I91),0),MATCH(K50,IF(H49="リメイク",装備マスタ!$X$4:$AB$4,装備マスタ!$J$4:$N$4),0))))</f>
        <v/>
      </c>
      <c r="L62" s="13"/>
      <c r="M62" s="67" t="s">
        <v>16</v>
      </c>
      <c r="N62" s="15" t="s">
        <v>127</v>
      </c>
      <c r="O62" s="16"/>
      <c r="P62" s="16"/>
      <c r="Q62" s="26"/>
      <c r="R62" s="3" t="str">
        <f>IF(N62="","",IF(INDEX(IF(S49="リメイク",装備マスタ!$X$5:$AB$67,装備マスタ!$J$5:$N$45),MATCH(N62,IF(S49="リメイク",装備マスタ!$W$5:$W$67,装備マスタ!$I$5:$I$45),0),MATCH(R50,IF(S49="リメイク",装備マスタ!$X$4:$AB$4,装備マスタ!$J$4:$N$4),0))="","",INDEX(IF(S49="リメイク",装備マスタ!$X$5:$AB$67,装備マスタ!$J$5:$N$45),MATCH(N62,IF(S49="リメイク",装備マスタ!$W$5:$W$67,装備マスタ!$I$5:$I91),0),MATCH(R50,IF(S49="リメイク",装備マスタ!$X$4:$AB$4,装備マスタ!$J$4:$N$4),0))))</f>
        <v/>
      </c>
      <c r="S62" s="3" t="str">
        <f>IF(N62="","",IF(INDEX(IF(S49="リメイク",装備マスタ!$X$5:$AB$67,装備マスタ!$J$5:$N$45),MATCH(N62,IF(S49="リメイク",装備マスタ!$W$5:$W$67,装備マスタ!$I$5:$I$45),0),MATCH(S50,IF(S49="リメイク",装備マスタ!$X$4:$AB$4,装備マスタ!$J$4:$N$4),0))="","",INDEX(IF(S49="リメイク",装備マスタ!$X$5:$AB$67,装備マスタ!$J$5:$N$45),MATCH(N62,IF(S49="リメイク",装備マスタ!$W$5:$W$67,装備マスタ!$I$5:$I91),0),MATCH(S50,IF(S49="リメイク",装備マスタ!$X$4:$AB$4,装備マスタ!$J$4:$N$4),0))))</f>
        <v/>
      </c>
      <c r="T62" s="3" t="str">
        <f>IF(N62="","",IF(INDEX(IF(S49="リメイク",装備マスタ!$X$5:$AB$67,装備マスタ!$J$5:$N$45),MATCH(N62,IF(S49="リメイク",装備マスタ!$W$5:$W$67,装備マスタ!$I$5:$I$45),0),MATCH(T50,IF(S49="リメイク",装備マスタ!$X$4:$AB$4,装備マスタ!$J$4:$N$4),0))="","",INDEX(IF(S49="リメイク",装備マスタ!$X$5:$AB$67,装備マスタ!$J$5:$N$45),MATCH(N62,IF(S49="リメイク",装備マスタ!$W$5:$W$67,装備マスタ!$I$5:$I91),0),MATCH(T50,IF(S49="リメイク",装備マスタ!$X$4:$AB$4,装備マスタ!$J$4:$N$4),0))))</f>
        <v/>
      </c>
      <c r="U62" s="3" t="str">
        <f>IF(N62="","",IF(INDEX(IF(S49="リメイク",装備マスタ!$X$5:$AB$67,装備マスタ!$J$5:$N$45),MATCH(N62,IF(S49="リメイク",装備マスタ!$W$5:$W$67,装備マスタ!$I$5:$I$45),0),MATCH(U50,IF(S49="リメイク",装備マスタ!$X$4:$AB$4,装備マスタ!$J$4:$N$4),0))="","",INDEX(IF(S49="リメイク",装備マスタ!$X$5:$AB$67,装備マスタ!$J$5:$N$45),MATCH(N62,IF(S49="リメイク",装備マスタ!$W$5:$W$67,装備マスタ!$I$5:$I91),0),MATCH(U50,IF(S49="リメイク",装備マスタ!$X$4:$AB$4,装備マスタ!$J$4:$N$4),0))))</f>
        <v/>
      </c>
      <c r="V62" s="3" t="str">
        <f>IF(N62="","",IF(INDEX(IF(S49="リメイク",装備マスタ!$X$5:$AB$67,装備マスタ!$J$5:$N$45),MATCH(N62,IF(S49="リメイク",装備マスタ!$W$5:$W$67,装備マスタ!$I$5:$I$45),0),MATCH(V50,IF(S49="リメイク",装備マスタ!$X$4:$AB$4,装備マスタ!$J$4:$N$4),0))="","",INDEX(IF(S49="リメイク",装備マスタ!$X$5:$AB$67,装備マスタ!$J$5:$N$45),MATCH(N62,IF(S49="リメイク",装備マスタ!$W$5:$W$67,装備マスタ!$I$5:$I91),0),MATCH(V50,IF(S49="リメイク",装備マスタ!$X$4:$AB$4,装備マスタ!$J$4:$N$4),0))))</f>
        <v/>
      </c>
      <c r="W62" s="13"/>
      <c r="X62" s="67" t="s">
        <v>16</v>
      </c>
      <c r="Y62" s="15" t="s">
        <v>127</v>
      </c>
      <c r="Z62" s="16"/>
      <c r="AA62" s="16"/>
      <c r="AB62" s="26"/>
      <c r="AC62" s="3" t="str">
        <f>IF(Y62="","",IF(INDEX(IF(AD49="リメイク",装備マスタ!$X$5:$AB$67,装備マスタ!$J$5:$N$45),MATCH(Y62,IF(AD49="リメイク",装備マスタ!$W$5:$W$67,装備マスタ!$I$5:$I$45),0),MATCH(AC50,IF(AD49="リメイク",装備マスタ!$X$4:$AB$4,装備マスタ!$J$4:$N$4),0))="","",INDEX(IF(AD49="リメイク",装備マスタ!$X$5:$AB$67,装備マスタ!$J$5:$N$45),MATCH(Y62,IF(AD49="リメイク",装備マスタ!$W$5:$W$67,装備マスタ!$I$5:$I91),0),MATCH(AC50,IF(AD49="リメイク",装備マスタ!$X$4:$AB$4,装備マスタ!$J$4:$N$4),0))))</f>
        <v/>
      </c>
      <c r="AD62" s="3" t="str">
        <f>IF(Y62="","",IF(INDEX(IF(AD49="リメイク",装備マスタ!$X$5:$AB$67,装備マスタ!$J$5:$N$45),MATCH(Y62,IF(AD49="リメイク",装備マスタ!$W$5:$W$67,装備マスタ!$I$5:$I$45),0),MATCH(AD50,IF(AD49="リメイク",装備マスタ!$X$4:$AB$4,装備マスタ!$J$4:$N$4),0))="","",INDEX(IF(AD49="リメイク",装備マスタ!$X$5:$AB$67,装備マスタ!$J$5:$N$45),MATCH(Y62,IF(AD49="リメイク",装備マスタ!$W$5:$W$67,装備マスタ!$I$5:$I91),0),MATCH(AD50,IF(AD49="リメイク",装備マスタ!$X$4:$AB$4,装備マスタ!$J$4:$N$4),0))))</f>
        <v/>
      </c>
      <c r="AE62" s="3" t="str">
        <f>IF(Y62="","",IF(INDEX(IF(AD49="リメイク",装備マスタ!$X$5:$AB$67,装備マスタ!$J$5:$N$45),MATCH(Y62,IF(AD49="リメイク",装備マスタ!$W$5:$W$67,装備マスタ!$I$5:$I$45),0),MATCH(AE50,IF(AD49="リメイク",装備マスタ!$X$4:$AB$4,装備マスタ!$J$4:$N$4),0))="","",INDEX(IF(AD49="リメイク",装備マスタ!$X$5:$AB$67,装備マスタ!$J$5:$N$45),MATCH(Y62,IF(AD49="リメイク",装備マスタ!$W$5:$W$67,装備マスタ!$I$5:$I91),0),MATCH(AE50,IF(AD49="リメイク",装備マスタ!$X$4:$AB$4,装備マスタ!$J$4:$N$4),0))))</f>
        <v/>
      </c>
      <c r="AF62" s="3" t="str">
        <f>IF(Y62="","",IF(INDEX(IF(AD49="リメイク",装備マスタ!$X$5:$AB$67,装備マスタ!$J$5:$N$45),MATCH(Y62,IF(AD49="リメイク",装備マスタ!$W$5:$W$67,装備マスタ!$I$5:$I$45),0),MATCH(AF50,IF(AD49="リメイク",装備マスタ!$X$4:$AB$4,装備マスタ!$J$4:$N$4),0))="","",INDEX(IF(AD49="リメイク",装備マスタ!$X$5:$AB$67,装備マスタ!$J$5:$N$45),MATCH(Y62,IF(AD49="リメイク",装備マスタ!$W$5:$W$67,装備マスタ!$I$5:$I91),0),MATCH(AF50,IF(AD49="リメイク",装備マスタ!$X$4:$AB$4,装備マスタ!$J$4:$N$4),0))))</f>
        <v/>
      </c>
      <c r="AG62" s="3" t="str">
        <f>IF(Y62="","",IF(INDEX(IF(AD49="リメイク",装備マスタ!$X$5:$AB$67,装備マスタ!$J$5:$N$45),MATCH(Y62,IF(AD49="リメイク",装備マスタ!$W$5:$W$67,装備マスタ!$I$5:$I$45),0),MATCH(AG50,IF(AD49="リメイク",装備マスタ!$X$4:$AB$4,装備マスタ!$J$4:$N$4),0))="","",INDEX(IF(AD49="リメイク",装備マスタ!$X$5:$AB$67,装備マスタ!$J$5:$N$45),MATCH(Y62,IF(AD49="リメイク",装備マスタ!$W$5:$W$67,装備マスタ!$I$5:$I91),0),MATCH(AG50,IF(AD49="リメイク",装備マスタ!$X$4:$AB$4,装備マスタ!$J$4:$N$4),0))))</f>
        <v/>
      </c>
      <c r="AH62" s="13"/>
      <c r="AI62" s="67" t="s">
        <v>16</v>
      </c>
      <c r="AJ62" s="15"/>
      <c r="AK62" s="16"/>
      <c r="AL62" s="16"/>
      <c r="AM62" s="26"/>
      <c r="AN62" s="3" t="str">
        <f>IF(AJ62="","",IF(INDEX(IF(AO49="リメイク",装備マスタ!$X$5:$AB$67,装備マスタ!$J$5:$N$45),MATCH(AJ62,IF(AO49="リメイク",装備マスタ!$W$5:$W$67,装備マスタ!$I$5:$I$45),0),MATCH(AN50,IF(AO49="リメイク",装備マスタ!$X$4:$AB$4,装備マスタ!$J$4:$N$4),0))="","",INDEX(IF(AO49="リメイク",装備マスタ!$X$5:$AB$67,装備マスタ!$J$5:$N$45),MATCH(AJ62,IF(AO49="リメイク",装備マスタ!$W$5:$W$67,装備マスタ!$I$5:$I91),0),MATCH(AN50,IF(AO49="リメイク",装備マスタ!$X$4:$AB$4,装備マスタ!$J$4:$N$4),0))))</f>
        <v/>
      </c>
      <c r="AO62" s="3" t="str">
        <f>IF(AJ62="","",IF(INDEX(IF(AO49="リメイク",装備マスタ!$X$5:$AB$67,装備マスタ!$J$5:$N$45),MATCH(AJ62,IF(AO49="リメイク",装備マスタ!$W$5:$W$67,装備マスタ!$I$5:$I$45),0),MATCH(AO50,IF(AO49="リメイク",装備マスタ!$X$4:$AB$4,装備マスタ!$J$4:$N$4),0))="","",INDEX(IF(AO49="リメイク",装備マスタ!$X$5:$AB$67,装備マスタ!$J$5:$N$45),MATCH(AJ62,IF(AO49="リメイク",装備マスタ!$W$5:$W$67,装備マスタ!$I$5:$I91),0),MATCH(AO50,IF(AO49="リメイク",装備マスタ!$X$4:$AB$4,装備マスタ!$J$4:$N$4),0))))</f>
        <v/>
      </c>
      <c r="AP62" s="3" t="str">
        <f>IF(AJ62="","",IF(INDEX(IF(AO49="リメイク",装備マスタ!$X$5:$AB$67,装備マスタ!$J$5:$N$45),MATCH(AJ62,IF(AO49="リメイク",装備マスタ!$W$5:$W$67,装備マスタ!$I$5:$I$45),0),MATCH(AP50,IF(AO49="リメイク",装備マスタ!$X$4:$AB$4,装備マスタ!$J$4:$N$4),0))="","",INDEX(IF(AO49="リメイク",装備マスタ!$X$5:$AB$67,装備マスタ!$J$5:$N$45),MATCH(AJ62,IF(AO49="リメイク",装備マスタ!$W$5:$W$67,装備マスタ!$I$5:$I91),0),MATCH(AP50,IF(AO49="リメイク",装備マスタ!$X$4:$AB$4,装備マスタ!$J$4:$N$4),0))))</f>
        <v/>
      </c>
      <c r="AQ62" s="3" t="str">
        <f>IF(AJ62="","",IF(INDEX(IF(AO49="リメイク",装備マスタ!$X$5:$AB$67,装備マスタ!$J$5:$N$45),MATCH(AJ62,IF(AO49="リメイク",装備マスタ!$W$5:$W$67,装備マスタ!$I$5:$I$45),0),MATCH(AQ50,IF(AO49="リメイク",装備マスタ!$X$4:$AB$4,装備マスタ!$J$4:$N$4),0))="","",INDEX(IF(AO49="リメイク",装備マスタ!$X$5:$AB$67,装備マスタ!$J$5:$N$45),MATCH(AJ62,IF(AO49="リメイク",装備マスタ!$W$5:$W$67,装備マスタ!$I$5:$I91),0),MATCH(AQ50,IF(AO49="リメイク",装備マスタ!$X$4:$AB$4,装備マスタ!$J$4:$N$4),0))))</f>
        <v/>
      </c>
      <c r="AR62" s="3" t="str">
        <f>IF(AJ62="","",IF(INDEX(IF(AO49="リメイク",装備マスタ!$X$5:$AB$67,装備マスタ!$J$5:$N$45),MATCH(AJ62,IF(AO49="リメイク",装備マスタ!$W$5:$W$67,装備マスタ!$I$5:$I$45),0),MATCH(AR50,IF(AO49="リメイク",装備マスタ!$X$4:$AB$4,装備マスタ!$J$4:$N$4),0))="","",INDEX(IF(AO49="リメイク",装備マスタ!$X$5:$AB$67,装備マスタ!$J$5:$N$45),MATCH(AJ62,IF(AO49="リメイク",装備マスタ!$W$5:$W$67,装備マスタ!$I$5:$I91),0),MATCH(AR50,IF(AO49="リメイク",装備マスタ!$X$4:$AB$4,装備マスタ!$J$4:$N$4),0))))</f>
        <v/>
      </c>
      <c r="AS62" s="13"/>
      <c r="AT62" s="67" t="s">
        <v>16</v>
      </c>
      <c r="AU62" s="15"/>
      <c r="AV62" s="16"/>
      <c r="AW62" s="16"/>
      <c r="AX62" s="26"/>
      <c r="AY62" s="3" t="str">
        <f>IF(AU62="","",IF(INDEX(IF(AZ49="リメイク",装備マスタ!$X$5:$AB$67,装備マスタ!$J$5:$N$45),MATCH(AU62,IF(AZ49="リメイク",装備マスタ!$W$5:$W$67,装備マスタ!$I$5:$I$45),0),MATCH(AY50,IF(AZ49="リメイク",装備マスタ!$X$4:$AB$4,装備マスタ!$J$4:$N$4),0))="","",INDEX(IF(AZ49="リメイク",装備マスタ!$X$5:$AB$67,装備マスタ!$J$5:$N$45),MATCH(AU62,IF(AZ49="リメイク",装備マスタ!$W$5:$W$67,装備マスタ!$I$5:$I91),0),MATCH(AY50,IF(AZ49="リメイク",装備マスタ!$X$4:$AB$4,装備マスタ!$J$4:$N$4),0))))</f>
        <v/>
      </c>
      <c r="AZ62" s="3" t="str">
        <f>IF(AU62="","",IF(INDEX(IF(AZ49="リメイク",装備マスタ!$X$5:$AB$67,装備マスタ!$J$5:$N$45),MATCH(AU62,IF(AZ49="リメイク",装備マスタ!$W$5:$W$67,装備マスタ!$I$5:$I$45),0),MATCH(AZ50,IF(AZ49="リメイク",装備マスタ!$X$4:$AB$4,装備マスタ!$J$4:$N$4),0))="","",INDEX(IF(AZ49="リメイク",装備マスタ!$X$5:$AB$67,装備マスタ!$J$5:$N$45),MATCH(AU62,IF(AZ49="リメイク",装備マスタ!$W$5:$W$67,装備マスタ!$I$5:$I91),0),MATCH(AZ50,IF(AZ49="リメイク",装備マスタ!$X$4:$AB$4,装備マスタ!$J$4:$N$4),0))))</f>
        <v/>
      </c>
      <c r="BA62" s="3" t="str">
        <f>IF(AU62="","",IF(INDEX(IF(AZ49="リメイク",装備マスタ!$X$5:$AB$67,装備マスタ!$J$5:$N$45),MATCH(AU62,IF(AZ49="リメイク",装備マスタ!$W$5:$W$67,装備マスタ!$I$5:$I$45),0),MATCH(BA50,IF(AZ49="リメイク",装備マスタ!$X$4:$AB$4,装備マスタ!$J$4:$N$4),0))="","",INDEX(IF(AZ49="リメイク",装備マスタ!$X$5:$AB$67,装備マスタ!$J$5:$N$45),MATCH(AU62,IF(AZ49="リメイク",装備マスタ!$W$5:$W$67,装備マスタ!$I$5:$I91),0),MATCH(BA50,IF(AZ49="リメイク",装備マスタ!$X$4:$AB$4,装備マスタ!$J$4:$N$4),0))))</f>
        <v/>
      </c>
      <c r="BB62" s="3" t="str">
        <f>IF(AU62="","",IF(INDEX(IF(AZ49="リメイク",装備マスタ!$X$5:$AB$67,装備マスタ!$J$5:$N$45),MATCH(AU62,IF(AZ49="リメイク",装備マスタ!$W$5:$W$67,装備マスタ!$I$5:$I$45),0),MATCH(BB50,IF(AZ49="リメイク",装備マスタ!$X$4:$AB$4,装備マスタ!$J$4:$N$4),0))="","",INDEX(IF(AZ49="リメイク",装備マスタ!$X$5:$AB$67,装備マスタ!$J$5:$N$45),MATCH(AU62,IF(AZ49="リメイク",装備マスタ!$W$5:$W$67,装備マスタ!$I$5:$I91),0),MATCH(BB50,IF(AZ49="リメイク",装備マスタ!$X$4:$AB$4,装備マスタ!$J$4:$N$4),0))))</f>
        <v/>
      </c>
      <c r="BC62" s="3" t="str">
        <f>IF(AU62="","",IF(INDEX(IF(AZ49="リメイク",装備マスタ!$X$5:$AB$67,装備マスタ!$J$5:$N$45),MATCH(AU62,IF(AZ49="リメイク",装備マスタ!$W$5:$W$67,装備マスタ!$I$5:$I$45),0),MATCH(BC50,IF(AZ49="リメイク",装備マスタ!$X$4:$AB$4,装備マスタ!$J$4:$N$4),0))="","",INDEX(IF(AZ49="リメイク",装備マスタ!$X$5:$AB$67,装備マスタ!$J$5:$N$45),MATCH(AU62,IF(AZ49="リメイク",装備マスタ!$W$5:$W$67,装備マスタ!$I$5:$I91),0),MATCH(BC50,IF(AZ49="リメイク",装備マスタ!$X$4:$AB$4,装備マスタ!$J$4:$N$4),0))))</f>
        <v/>
      </c>
    </row>
    <row r="63" spans="1:55" x14ac:dyDescent="0.4">
      <c r="B63" s="67" t="s">
        <v>17</v>
      </c>
      <c r="C63" s="15" t="s">
        <v>128</v>
      </c>
      <c r="D63" s="16"/>
      <c r="E63" s="16"/>
      <c r="F63" s="26"/>
      <c r="G63" s="3" t="str">
        <f>IF(C63="","",IF(INDEX(IF(H49="リメイク",装備マスタ!$X$5:$AB$67,装備マスタ!$J$5:$N$45),MATCH(C63,IF(H49="リメイク",装備マスタ!$W$5:$W$67,装備マスタ!$I$5:$I$45),0),MATCH(G50,IF(H49="リメイク",装備マスタ!$X$4:$AB$4,装備マスタ!$J$4:$N$4),0))="","",INDEX(IF(H49="リメイク",装備マスタ!$X$5:$AB$67,装備マスタ!$J$5:$N$45),MATCH(C63,IF(H49="リメイク",装備マスタ!$W$5:$W$67,装備マスタ!$I$5:$I91),0),MATCH(G50,IF(H49="リメイク",装備マスタ!$X$4:$AB$4,装備マスタ!$J$4:$N$4),0))))</f>
        <v/>
      </c>
      <c r="H63" s="3" t="str">
        <f>IF(C63="","",IF(INDEX(IF(H49="リメイク",装備マスタ!$X$5:$AB$67,装備マスタ!$J$5:$N$45),MATCH(C63,IF(H49="リメイク",装備マスタ!$W$5:$W$67,装備マスタ!$I$5:$I$45),0),MATCH(H50,IF(H49="リメイク",装備マスタ!$X$4:$AB$4,装備マスタ!$J$4:$N$4),0))="","",INDEX(IF(H49="リメイク",装備マスタ!$X$5:$AB$67,装備マスタ!$J$5:$N$45),MATCH(C63,IF(H49="リメイク",装備マスタ!$W$5:$W$67,装備マスタ!$I$5:$I91),0),MATCH(H50,IF(H49="リメイク",装備マスタ!$X$4:$AB$4,装備マスタ!$J$4:$N$4),0))))</f>
        <v/>
      </c>
      <c r="I63" s="3" t="str">
        <f>IF(C63="","",IF(INDEX(IF(H49="リメイク",装備マスタ!$X$5:$AB$67,装備マスタ!$J$5:$N$45),MATCH(C63,IF(H49="リメイク",装備マスタ!$W$5:$W$67,装備マスタ!$I$5:$I$45),0),MATCH(I50,IF(H49="リメイク",装備マスタ!$X$4:$AB$4,装備マスタ!$J$4:$N$4),0))="","",INDEX(IF(H49="リメイク",装備マスタ!$X$5:$AB$67,装備マスタ!$J$5:$N$45),MATCH(C63,IF(H49="リメイク",装備マスタ!$W$5:$W$67,装備マスタ!$I$5:$I91),0),MATCH(I50,IF(H49="リメイク",装備マスタ!$X$4:$AB$4,装備マスタ!$J$4:$N$4),0))))</f>
        <v/>
      </c>
      <c r="J63" s="3" t="str">
        <f>IF(C63="","",IF(INDEX(IF(H49="リメイク",装備マスタ!$X$5:$AB$67,装備マスタ!$J$5:$N$45),MATCH(C63,IF(H49="リメイク",装備マスタ!$W$5:$W$67,装備マスタ!$I$5:$I$45),0),MATCH(J50,IF(H49="リメイク",装備マスタ!$X$4:$AB$4,装備マスタ!$J$4:$N$4),0))="","",INDEX(IF(H49="リメイク",装備マスタ!$X$5:$AB$67,装備マスタ!$J$5:$N$45),MATCH(C63,IF(H49="リメイク",装備マスタ!$W$5:$W$67,装備マスタ!$I$5:$I91),0),MATCH(J50,IF(H49="リメイク",装備マスタ!$X$4:$AB$4,装備マスタ!$J$4:$N$4),0))))</f>
        <v/>
      </c>
      <c r="K63" s="3" t="str">
        <f>IF(C63="","",IF(INDEX(IF(H49="リメイク",装備マスタ!$X$5:$AB$67,装備マスタ!$J$5:$N$45),MATCH(C63,IF(H49="リメイク",装備マスタ!$W$5:$W$67,装備マスタ!$I$5:$I$45),0),MATCH(K50,IF(H49="リメイク",装備マスタ!$X$4:$AB$4,装備マスタ!$J$4:$N$4),0))="","",INDEX(IF(H49="リメイク",装備マスタ!$X$5:$AB$67,装備マスタ!$J$5:$N$45),MATCH(C63,IF(H49="リメイク",装備マスタ!$W$5:$W$67,装備マスタ!$I$5:$I91),0),MATCH(K50,IF(H49="リメイク",装備マスタ!$X$4:$AB$4,装備マスタ!$J$4:$N$4),0))))</f>
        <v/>
      </c>
      <c r="L63" s="13"/>
      <c r="M63" s="67" t="s">
        <v>17</v>
      </c>
      <c r="N63" s="15" t="s">
        <v>128</v>
      </c>
      <c r="O63" s="16"/>
      <c r="P63" s="16"/>
      <c r="Q63" s="26"/>
      <c r="R63" s="3" t="str">
        <f>IF(N63="","",IF(INDEX(IF(S49="リメイク",装備マスタ!$X$5:$AB$67,装備マスタ!$J$5:$N$45),MATCH(N63,IF(S49="リメイク",装備マスタ!$W$5:$W$67,装備マスタ!$I$5:$I$45),0),MATCH(R50,IF(S49="リメイク",装備マスタ!$X$4:$AB$4,装備マスタ!$J$4:$N$4),0))="","",INDEX(IF(S49="リメイク",装備マスタ!$X$5:$AB$67,装備マスタ!$J$5:$N$45),MATCH(N63,IF(S49="リメイク",装備マスタ!$W$5:$W$67,装備マスタ!$I$5:$I91),0),MATCH(R50,IF(S49="リメイク",装備マスタ!$X$4:$AB$4,装備マスタ!$J$4:$N$4),0))))</f>
        <v/>
      </c>
      <c r="S63" s="3" t="str">
        <f>IF(N63="","",IF(INDEX(IF(S49="リメイク",装備マスタ!$X$5:$AB$67,装備マスタ!$J$5:$N$45),MATCH(N63,IF(S49="リメイク",装備マスタ!$W$5:$W$67,装備マスタ!$I$5:$I$45),0),MATCH(S50,IF(S49="リメイク",装備マスタ!$X$4:$AB$4,装備マスタ!$J$4:$N$4),0))="","",INDEX(IF(S49="リメイク",装備マスタ!$X$5:$AB$67,装備マスタ!$J$5:$N$45),MATCH(N63,IF(S49="リメイク",装備マスタ!$W$5:$W$67,装備マスタ!$I$5:$I91),0),MATCH(S50,IF(S49="リメイク",装備マスタ!$X$4:$AB$4,装備マスタ!$J$4:$N$4),0))))</f>
        <v/>
      </c>
      <c r="T63" s="3" t="str">
        <f>IF(N63="","",IF(INDEX(IF(S49="リメイク",装備マスタ!$X$5:$AB$67,装備マスタ!$J$5:$N$45),MATCH(N63,IF(S49="リメイク",装備マスタ!$W$5:$W$67,装備マスタ!$I$5:$I$45),0),MATCH(T50,IF(S49="リメイク",装備マスタ!$X$4:$AB$4,装備マスタ!$J$4:$N$4),0))="","",INDEX(IF(S49="リメイク",装備マスタ!$X$5:$AB$67,装備マスタ!$J$5:$N$45),MATCH(N63,IF(S49="リメイク",装備マスタ!$W$5:$W$67,装備マスタ!$I$5:$I91),0),MATCH(T50,IF(S49="リメイク",装備マスタ!$X$4:$AB$4,装備マスタ!$J$4:$N$4),0))))</f>
        <v/>
      </c>
      <c r="U63" s="3" t="str">
        <f>IF(N63="","",IF(INDEX(IF(S49="リメイク",装備マスタ!$X$5:$AB$67,装備マスタ!$J$5:$N$45),MATCH(N63,IF(S49="リメイク",装備マスタ!$W$5:$W$67,装備マスタ!$I$5:$I$45),0),MATCH(U50,IF(S49="リメイク",装備マスタ!$X$4:$AB$4,装備マスタ!$J$4:$N$4),0))="","",INDEX(IF(S49="リメイク",装備マスタ!$X$5:$AB$67,装備マスタ!$J$5:$N$45),MATCH(N63,IF(S49="リメイク",装備マスタ!$W$5:$W$67,装備マスタ!$I$5:$I91),0),MATCH(U50,IF(S49="リメイク",装備マスタ!$X$4:$AB$4,装備マスタ!$J$4:$N$4),0))))</f>
        <v/>
      </c>
      <c r="V63" s="3" t="str">
        <f>IF(N63="","",IF(INDEX(IF(S49="リメイク",装備マスタ!$X$5:$AB$67,装備マスタ!$J$5:$N$45),MATCH(N63,IF(S49="リメイク",装備マスタ!$W$5:$W$67,装備マスタ!$I$5:$I$45),0),MATCH(V50,IF(S49="リメイク",装備マスタ!$X$4:$AB$4,装備マスタ!$J$4:$N$4),0))="","",INDEX(IF(S49="リメイク",装備マスタ!$X$5:$AB$67,装備マスタ!$J$5:$N$45),MATCH(N63,IF(S49="リメイク",装備マスタ!$W$5:$W$67,装備マスタ!$I$5:$I91),0),MATCH(V50,IF(S49="リメイク",装備マスタ!$X$4:$AB$4,装備マスタ!$J$4:$N$4),0))))</f>
        <v/>
      </c>
      <c r="W63" s="13"/>
      <c r="X63" s="67" t="s">
        <v>17</v>
      </c>
      <c r="Y63" s="15" t="s">
        <v>128</v>
      </c>
      <c r="Z63" s="16"/>
      <c r="AA63" s="16"/>
      <c r="AB63" s="26"/>
      <c r="AC63" s="3" t="str">
        <f>IF(Y63="","",IF(INDEX(IF(AD49="リメイク",装備マスタ!$X$5:$AB$67,装備マスタ!$J$5:$N$45),MATCH(Y63,IF(AD49="リメイク",装備マスタ!$W$5:$W$67,装備マスタ!$I$5:$I$45),0),MATCH(AC50,IF(AD49="リメイク",装備マスタ!$X$4:$AB$4,装備マスタ!$J$4:$N$4),0))="","",INDEX(IF(AD49="リメイク",装備マスタ!$X$5:$AB$67,装備マスタ!$J$5:$N$45),MATCH(Y63,IF(AD49="リメイク",装備マスタ!$W$5:$W$67,装備マスタ!$I$5:$I91),0),MATCH(AC50,IF(AD49="リメイク",装備マスタ!$X$4:$AB$4,装備マスタ!$J$4:$N$4),0))))</f>
        <v/>
      </c>
      <c r="AD63" s="3" t="str">
        <f>IF(Y63="","",IF(INDEX(IF(AD49="リメイク",装備マスタ!$X$5:$AB$67,装備マスタ!$J$5:$N$45),MATCH(Y63,IF(AD49="リメイク",装備マスタ!$W$5:$W$67,装備マスタ!$I$5:$I$45),0),MATCH(AD50,IF(AD49="リメイク",装備マスタ!$X$4:$AB$4,装備マスタ!$J$4:$N$4),0))="","",INDEX(IF(AD49="リメイク",装備マスタ!$X$5:$AB$67,装備マスタ!$J$5:$N$45),MATCH(Y63,IF(AD49="リメイク",装備マスタ!$W$5:$W$67,装備マスタ!$I$5:$I91),0),MATCH(AD50,IF(AD49="リメイク",装備マスタ!$X$4:$AB$4,装備マスタ!$J$4:$N$4),0))))</f>
        <v/>
      </c>
      <c r="AE63" s="3" t="str">
        <f>IF(Y63="","",IF(INDEX(IF(AD49="リメイク",装備マスタ!$X$5:$AB$67,装備マスタ!$J$5:$N$45),MATCH(Y63,IF(AD49="リメイク",装備マスタ!$W$5:$W$67,装備マスタ!$I$5:$I$45),0),MATCH(AE50,IF(AD49="リメイク",装備マスタ!$X$4:$AB$4,装備マスタ!$J$4:$N$4),0))="","",INDEX(IF(AD49="リメイク",装備マスタ!$X$5:$AB$67,装備マスタ!$J$5:$N$45),MATCH(Y63,IF(AD49="リメイク",装備マスタ!$W$5:$W$67,装備マスタ!$I$5:$I91),0),MATCH(AE50,IF(AD49="リメイク",装備マスタ!$X$4:$AB$4,装備マスタ!$J$4:$N$4),0))))</f>
        <v/>
      </c>
      <c r="AF63" s="3" t="str">
        <f>IF(Y63="","",IF(INDEX(IF(AD49="リメイク",装備マスタ!$X$5:$AB$67,装備マスタ!$J$5:$N$45),MATCH(Y63,IF(AD49="リメイク",装備マスタ!$W$5:$W$67,装備マスタ!$I$5:$I$45),0),MATCH(AF50,IF(AD49="リメイク",装備マスタ!$X$4:$AB$4,装備マスタ!$J$4:$N$4),0))="","",INDEX(IF(AD49="リメイク",装備マスタ!$X$5:$AB$67,装備マスタ!$J$5:$N$45),MATCH(Y63,IF(AD49="リメイク",装備マスタ!$W$5:$W$67,装備マスタ!$I$5:$I91),0),MATCH(AF50,IF(AD49="リメイク",装備マスタ!$X$4:$AB$4,装備マスタ!$J$4:$N$4),0))))</f>
        <v/>
      </c>
      <c r="AG63" s="3" t="str">
        <f>IF(Y63="","",IF(INDEX(IF(AD49="リメイク",装備マスタ!$X$5:$AB$67,装備マスタ!$J$5:$N$45),MATCH(Y63,IF(AD49="リメイク",装備マスタ!$W$5:$W$67,装備マスタ!$I$5:$I$45),0),MATCH(AG50,IF(AD49="リメイク",装備マスタ!$X$4:$AB$4,装備マスタ!$J$4:$N$4),0))="","",INDEX(IF(AD49="リメイク",装備マスタ!$X$5:$AB$67,装備マスタ!$J$5:$N$45),MATCH(Y63,IF(AD49="リメイク",装備マスタ!$W$5:$W$67,装備マスタ!$I$5:$I91),0),MATCH(AG50,IF(AD49="リメイク",装備マスタ!$X$4:$AB$4,装備マスタ!$J$4:$N$4),0))))</f>
        <v/>
      </c>
      <c r="AH63" s="13"/>
      <c r="AI63" s="67" t="s">
        <v>17</v>
      </c>
      <c r="AJ63" s="15"/>
      <c r="AK63" s="16"/>
      <c r="AL63" s="16"/>
      <c r="AM63" s="26"/>
      <c r="AN63" s="3" t="str">
        <f>IF(AJ63="","",IF(INDEX(IF(AO49="リメイク",装備マスタ!$X$5:$AB$67,装備マスタ!$J$5:$N$45),MATCH(AJ63,IF(AO49="リメイク",装備マスタ!$W$5:$W$67,装備マスタ!$I$5:$I$45),0),MATCH(AN50,IF(AO49="リメイク",装備マスタ!$X$4:$AB$4,装備マスタ!$J$4:$N$4),0))="","",INDEX(IF(AO49="リメイク",装備マスタ!$X$5:$AB$67,装備マスタ!$J$5:$N$45),MATCH(AJ63,IF(AO49="リメイク",装備マスタ!$W$5:$W$67,装備マスタ!$I$5:$I91),0),MATCH(AN50,IF(AO49="リメイク",装備マスタ!$X$4:$AB$4,装備マスタ!$J$4:$N$4),0))))</f>
        <v/>
      </c>
      <c r="AO63" s="3" t="str">
        <f>IF(AJ63="","",IF(INDEX(IF(AO49="リメイク",装備マスタ!$X$5:$AB$67,装備マスタ!$J$5:$N$45),MATCH(AJ63,IF(AO49="リメイク",装備マスタ!$W$5:$W$67,装備マスタ!$I$5:$I$45),0),MATCH(AO50,IF(AO49="リメイク",装備マスタ!$X$4:$AB$4,装備マスタ!$J$4:$N$4),0))="","",INDEX(IF(AO49="リメイク",装備マスタ!$X$5:$AB$67,装備マスタ!$J$5:$N$45),MATCH(AJ63,IF(AO49="リメイク",装備マスタ!$W$5:$W$67,装備マスタ!$I$5:$I91),0),MATCH(AO50,IF(AO49="リメイク",装備マスタ!$X$4:$AB$4,装備マスタ!$J$4:$N$4),0))))</f>
        <v/>
      </c>
      <c r="AP63" s="3" t="str">
        <f>IF(AJ63="","",IF(INDEX(IF(AO49="リメイク",装備マスタ!$X$5:$AB$67,装備マスタ!$J$5:$N$45),MATCH(AJ63,IF(AO49="リメイク",装備マスタ!$W$5:$W$67,装備マスタ!$I$5:$I$45),0),MATCH(AP50,IF(AO49="リメイク",装備マスタ!$X$4:$AB$4,装備マスタ!$J$4:$N$4),0))="","",INDEX(IF(AO49="リメイク",装備マスタ!$X$5:$AB$67,装備マスタ!$J$5:$N$45),MATCH(AJ63,IF(AO49="リメイク",装備マスタ!$W$5:$W$67,装備マスタ!$I$5:$I91),0),MATCH(AP50,IF(AO49="リメイク",装備マスタ!$X$4:$AB$4,装備マスタ!$J$4:$N$4),0))))</f>
        <v/>
      </c>
      <c r="AQ63" s="3" t="str">
        <f>IF(AJ63="","",IF(INDEX(IF(AO49="リメイク",装備マスタ!$X$5:$AB$67,装備マスタ!$J$5:$N$45),MATCH(AJ63,IF(AO49="リメイク",装備マスタ!$W$5:$W$67,装備マスタ!$I$5:$I$45),0),MATCH(AQ50,IF(AO49="リメイク",装備マスタ!$X$4:$AB$4,装備マスタ!$J$4:$N$4),0))="","",INDEX(IF(AO49="リメイク",装備マスタ!$X$5:$AB$67,装備マスタ!$J$5:$N$45),MATCH(AJ63,IF(AO49="リメイク",装備マスタ!$W$5:$W$67,装備マスタ!$I$5:$I91),0),MATCH(AQ50,IF(AO49="リメイク",装備マスタ!$X$4:$AB$4,装備マスタ!$J$4:$N$4),0))))</f>
        <v/>
      </c>
      <c r="AR63" s="3" t="str">
        <f>IF(AJ63="","",IF(INDEX(IF(AO49="リメイク",装備マスタ!$X$5:$AB$67,装備マスタ!$J$5:$N$45),MATCH(AJ63,IF(AO49="リメイク",装備マスタ!$W$5:$W$67,装備マスタ!$I$5:$I$45),0),MATCH(AR50,IF(AO49="リメイク",装備マスタ!$X$4:$AB$4,装備マスタ!$J$4:$N$4),0))="","",INDEX(IF(AO49="リメイク",装備マスタ!$X$5:$AB$67,装備マスタ!$J$5:$N$45),MATCH(AJ63,IF(AO49="リメイク",装備マスタ!$W$5:$W$67,装備マスタ!$I$5:$I91),0),MATCH(AR50,IF(AO49="リメイク",装備マスタ!$X$4:$AB$4,装備マスタ!$J$4:$N$4),0))))</f>
        <v/>
      </c>
      <c r="AS63" s="13"/>
      <c r="AT63" s="67" t="s">
        <v>17</v>
      </c>
      <c r="AU63" s="15"/>
      <c r="AV63" s="16"/>
      <c r="AW63" s="16"/>
      <c r="AX63" s="26"/>
      <c r="AY63" s="3" t="str">
        <f>IF(AU63="","",IF(INDEX(IF(AZ49="リメイク",装備マスタ!$X$5:$AB$67,装備マスタ!$J$5:$N$45),MATCH(AU63,IF(AZ49="リメイク",装備マスタ!$W$5:$W$67,装備マスタ!$I$5:$I$45),0),MATCH(AY50,IF(AZ49="リメイク",装備マスタ!$X$4:$AB$4,装備マスタ!$J$4:$N$4),0))="","",INDEX(IF(AZ49="リメイク",装備マスタ!$X$5:$AB$67,装備マスタ!$J$5:$N$45),MATCH(AU63,IF(AZ49="リメイク",装備マスタ!$W$5:$W$67,装備マスタ!$I$5:$I91),0),MATCH(AY50,IF(AZ49="リメイク",装備マスタ!$X$4:$AB$4,装備マスタ!$J$4:$N$4),0))))</f>
        <v/>
      </c>
      <c r="AZ63" s="3" t="str">
        <f>IF(AU63="","",IF(INDEX(IF(AZ49="リメイク",装備マスタ!$X$5:$AB$67,装備マスタ!$J$5:$N$45),MATCH(AU63,IF(AZ49="リメイク",装備マスタ!$W$5:$W$67,装備マスタ!$I$5:$I$45),0),MATCH(AZ50,IF(AZ49="リメイク",装備マスタ!$X$4:$AB$4,装備マスタ!$J$4:$N$4),0))="","",INDEX(IF(AZ49="リメイク",装備マスタ!$X$5:$AB$67,装備マスタ!$J$5:$N$45),MATCH(AU63,IF(AZ49="リメイク",装備マスタ!$W$5:$W$67,装備マスタ!$I$5:$I91),0),MATCH(AZ50,IF(AZ49="リメイク",装備マスタ!$X$4:$AB$4,装備マスタ!$J$4:$N$4),0))))</f>
        <v/>
      </c>
      <c r="BA63" s="3" t="str">
        <f>IF(AU63="","",IF(INDEX(IF(AZ49="リメイク",装備マスタ!$X$5:$AB$67,装備マスタ!$J$5:$N$45),MATCH(AU63,IF(AZ49="リメイク",装備マスタ!$W$5:$W$67,装備マスタ!$I$5:$I$45),0),MATCH(BA50,IF(AZ49="リメイク",装備マスタ!$X$4:$AB$4,装備マスタ!$J$4:$N$4),0))="","",INDEX(IF(AZ49="リメイク",装備マスタ!$X$5:$AB$67,装備マスタ!$J$5:$N$45),MATCH(AU63,IF(AZ49="リメイク",装備マスタ!$W$5:$W$67,装備マスタ!$I$5:$I91),0),MATCH(BA50,IF(AZ49="リメイク",装備マスタ!$X$4:$AB$4,装備マスタ!$J$4:$N$4),0))))</f>
        <v/>
      </c>
      <c r="BB63" s="3" t="str">
        <f>IF(AU63="","",IF(INDEX(IF(AZ49="リメイク",装備マスタ!$X$5:$AB$67,装備マスタ!$J$5:$N$45),MATCH(AU63,IF(AZ49="リメイク",装備マスタ!$W$5:$W$67,装備マスタ!$I$5:$I$45),0),MATCH(BB50,IF(AZ49="リメイク",装備マスタ!$X$4:$AB$4,装備マスタ!$J$4:$N$4),0))="","",INDEX(IF(AZ49="リメイク",装備マスタ!$X$5:$AB$67,装備マスタ!$J$5:$N$45),MATCH(AU63,IF(AZ49="リメイク",装備マスタ!$W$5:$W$67,装備マスタ!$I$5:$I91),0),MATCH(BB50,IF(AZ49="リメイク",装備マスタ!$X$4:$AB$4,装備マスタ!$J$4:$N$4),0))))</f>
        <v/>
      </c>
      <c r="BC63" s="3" t="str">
        <f>IF(AU63="","",IF(INDEX(IF(AZ49="リメイク",装備マスタ!$X$5:$AB$67,装備マスタ!$J$5:$N$45),MATCH(AU63,IF(AZ49="リメイク",装備マスタ!$W$5:$W$67,装備マスタ!$I$5:$I$45),0),MATCH(BC50,IF(AZ49="リメイク",装備マスタ!$X$4:$AB$4,装備マスタ!$J$4:$N$4),0))="","",INDEX(IF(AZ49="リメイク",装備マスタ!$X$5:$AB$67,装備マスタ!$J$5:$N$45),MATCH(AU63,IF(AZ49="リメイク",装備マスタ!$W$5:$W$67,装備マスタ!$I$5:$I91),0),MATCH(BC50,IF(AZ49="リメイク",装備マスタ!$X$4:$AB$4,装備マスタ!$J$4:$N$4),0))))</f>
        <v/>
      </c>
    </row>
    <row r="64" spans="1:55" x14ac:dyDescent="0.4">
      <c r="B64" s="67" t="s">
        <v>18</v>
      </c>
      <c r="C64" s="15" t="s">
        <v>126</v>
      </c>
      <c r="D64" s="16"/>
      <c r="E64" s="16"/>
      <c r="F64" s="26"/>
      <c r="G64" s="3" t="str">
        <f>IF(C64="","",IF(INDEX(IF(H49="リメイク",装備マスタ!$X$5:$AB$67,装備マスタ!$J$5:$N$45),MATCH(C64,IF(H49="リメイク",装備マスタ!$W$5:$W$67,装備マスタ!$I$5:$I$45),0),MATCH(G50,IF(H49="リメイク",装備マスタ!$X$4:$AB$4,装備マスタ!$J$4:$N$4),0))="","",INDEX(IF(H49="リメイク",装備マスタ!$X$5:$AB$67,装備マスタ!$J$5:$N$45),MATCH(C64,IF(H49="リメイク",装備マスタ!$W$5:$W$67,装備マスタ!$I$5:$I91),0),MATCH(G50,IF(H49="リメイク",装備マスタ!$X$4:$AB$4,装備マスタ!$J$4:$N$4),0))))</f>
        <v/>
      </c>
      <c r="H64" s="3" t="str">
        <f>IF(C64="","",IF(INDEX(IF(H49="リメイク",装備マスタ!$X$5:$AB$67,装備マスタ!$J$5:$N$45),MATCH(C64,IF(H49="リメイク",装備マスタ!$W$5:$W$67,装備マスタ!$I$5:$I$45),0),MATCH(H50,IF(H49="リメイク",装備マスタ!$X$4:$AB$4,装備マスタ!$J$4:$N$4),0))="","",INDEX(IF(H49="リメイク",装備マスタ!$X$5:$AB$67,装備マスタ!$J$5:$N$45),MATCH(C64,IF(H49="リメイク",装備マスタ!$W$5:$W$67,装備マスタ!$I$5:$I91),0),MATCH(H50,IF(H49="リメイク",装備マスタ!$X$4:$AB$4,装備マスタ!$J$4:$N$4),0))))</f>
        <v/>
      </c>
      <c r="I64" s="3" t="str">
        <f>IF(C64="","",IF(INDEX(IF(H49="リメイク",装備マスタ!$X$5:$AB$67,装備マスタ!$J$5:$N$45),MATCH(C64,IF(H49="リメイク",装備マスタ!$W$5:$W$67,装備マスタ!$I$5:$I$45),0),MATCH(I50,IF(H49="リメイク",装備マスタ!$X$4:$AB$4,装備マスタ!$J$4:$N$4),0))="","",INDEX(IF(H49="リメイク",装備マスタ!$X$5:$AB$67,装備マスタ!$J$5:$N$45),MATCH(C64,IF(H49="リメイク",装備マスタ!$W$5:$W$67,装備マスタ!$I$5:$I91),0),MATCH(I50,IF(H49="リメイク",装備マスタ!$X$4:$AB$4,装備マスタ!$J$4:$N$4),0))))</f>
        <v/>
      </c>
      <c r="J64" s="3" t="str">
        <f>IF(C64="","",IF(INDEX(IF(H49="リメイク",装備マスタ!$X$5:$AB$67,装備マスタ!$J$5:$N$45),MATCH(C64,IF(H49="リメイク",装備マスタ!$W$5:$W$67,装備マスタ!$I$5:$I$45),0),MATCH(J50,IF(H49="リメイク",装備マスタ!$X$4:$AB$4,装備マスタ!$J$4:$N$4),0))="","",INDEX(IF(H49="リメイク",装備マスタ!$X$5:$AB$67,装備マスタ!$J$5:$N$45),MATCH(C64,IF(H49="リメイク",装備マスタ!$W$5:$W$67,装備マスタ!$I$5:$I91),0),MATCH(J50,IF(H49="リメイク",装備マスタ!$X$4:$AB$4,装備マスタ!$J$4:$N$4),0))))</f>
        <v/>
      </c>
      <c r="K64" s="3" t="str">
        <f>IF(C64="","",IF(INDEX(IF(H49="リメイク",装備マスタ!$X$5:$AB$67,装備マスタ!$J$5:$N$45),MATCH(C64,IF(H49="リメイク",装備マスタ!$W$5:$W$67,装備マスタ!$I$5:$I$45),0),MATCH(K50,IF(H49="リメイク",装備マスタ!$X$4:$AB$4,装備マスタ!$J$4:$N$4),0))="","",INDEX(IF(H49="リメイク",装備マスタ!$X$5:$AB$67,装備マスタ!$J$5:$N$45),MATCH(C64,IF(H49="リメイク",装備マスタ!$W$5:$W$67,装備マスタ!$I$5:$I91),0),MATCH(K50,IF(H49="リメイク",装備マスタ!$X$4:$AB$4,装備マスタ!$J$4:$N$4),0))))</f>
        <v/>
      </c>
      <c r="L64" s="13"/>
      <c r="M64" s="67" t="s">
        <v>18</v>
      </c>
      <c r="N64" s="15" t="s">
        <v>126</v>
      </c>
      <c r="O64" s="16"/>
      <c r="P64" s="16"/>
      <c r="Q64" s="26"/>
      <c r="R64" s="3" t="str">
        <f>IF(N64="","",IF(INDEX(IF(S49="リメイク",装備マスタ!$X$5:$AB$67,装備マスタ!$J$5:$N$45),MATCH(N64,IF(S49="リメイク",装備マスタ!$W$5:$W$67,装備マスタ!$I$5:$I$45),0),MATCH(R50,IF(S49="リメイク",装備マスタ!$X$4:$AB$4,装備マスタ!$J$4:$N$4),0))="","",INDEX(IF(S49="リメイク",装備マスタ!$X$5:$AB$67,装備マスタ!$J$5:$N$45),MATCH(N64,IF(S49="リメイク",装備マスタ!$W$5:$W$67,装備マスタ!$I$5:$I91),0),MATCH(R50,IF(S49="リメイク",装備マスタ!$X$4:$AB$4,装備マスタ!$J$4:$N$4),0))))</f>
        <v/>
      </c>
      <c r="S64" s="3" t="str">
        <f>IF(N64="","",IF(INDEX(IF(S49="リメイク",装備マスタ!$X$5:$AB$67,装備マスタ!$J$5:$N$45),MATCH(N64,IF(S49="リメイク",装備マスタ!$W$5:$W$67,装備マスタ!$I$5:$I$45),0),MATCH(S50,IF(S49="リメイク",装備マスタ!$X$4:$AB$4,装備マスタ!$J$4:$N$4),0))="","",INDEX(IF(S49="リメイク",装備マスタ!$X$5:$AB$67,装備マスタ!$J$5:$N$45),MATCH(N64,IF(S49="リメイク",装備マスタ!$W$5:$W$67,装備マスタ!$I$5:$I91),0),MATCH(S50,IF(S49="リメイク",装備マスタ!$X$4:$AB$4,装備マスタ!$J$4:$N$4),0))))</f>
        <v/>
      </c>
      <c r="T64" s="3" t="str">
        <f>IF(N64="","",IF(INDEX(IF(S49="リメイク",装備マスタ!$X$5:$AB$67,装備マスタ!$J$5:$N$45),MATCH(N64,IF(S49="リメイク",装備マスタ!$W$5:$W$67,装備マスタ!$I$5:$I$45),0),MATCH(T50,IF(S49="リメイク",装備マスタ!$X$4:$AB$4,装備マスタ!$J$4:$N$4),0))="","",INDEX(IF(S49="リメイク",装備マスタ!$X$5:$AB$67,装備マスタ!$J$5:$N$45),MATCH(N64,IF(S49="リメイク",装備マスタ!$W$5:$W$67,装備マスタ!$I$5:$I91),0),MATCH(T50,IF(S49="リメイク",装備マスタ!$X$4:$AB$4,装備マスタ!$J$4:$N$4),0))))</f>
        <v/>
      </c>
      <c r="U64" s="3" t="str">
        <f>IF(N64="","",IF(INDEX(IF(S49="リメイク",装備マスタ!$X$5:$AB$67,装備マスタ!$J$5:$N$45),MATCH(N64,IF(S49="リメイク",装備マスタ!$W$5:$W$67,装備マスタ!$I$5:$I$45),0),MATCH(U50,IF(S49="リメイク",装備マスタ!$X$4:$AB$4,装備マスタ!$J$4:$N$4),0))="","",INDEX(IF(S49="リメイク",装備マスタ!$X$5:$AB$67,装備マスタ!$J$5:$N$45),MATCH(N64,IF(S49="リメイク",装備マスタ!$W$5:$W$67,装備マスタ!$I$5:$I91),0),MATCH(U50,IF(S49="リメイク",装備マスタ!$X$4:$AB$4,装備マスタ!$J$4:$N$4),0))))</f>
        <v/>
      </c>
      <c r="V64" s="3" t="str">
        <f>IF(N64="","",IF(INDEX(IF(S49="リメイク",装備マスタ!$X$5:$AB$67,装備マスタ!$J$5:$N$45),MATCH(N64,IF(S49="リメイク",装備マスタ!$W$5:$W$67,装備マスタ!$I$5:$I$45),0),MATCH(V50,IF(S49="リメイク",装備マスタ!$X$4:$AB$4,装備マスタ!$J$4:$N$4),0))="","",INDEX(IF(S49="リメイク",装備マスタ!$X$5:$AB$67,装備マスタ!$J$5:$N$45),MATCH(N64,IF(S49="リメイク",装備マスタ!$W$5:$W$67,装備マスタ!$I$5:$I91),0),MATCH(V50,IF(S49="リメイク",装備マスタ!$X$4:$AB$4,装備マスタ!$J$4:$N$4),0))))</f>
        <v/>
      </c>
      <c r="W64" s="13"/>
      <c r="X64" s="67" t="s">
        <v>18</v>
      </c>
      <c r="Y64" s="15" t="s">
        <v>126</v>
      </c>
      <c r="Z64" s="16"/>
      <c r="AA64" s="16"/>
      <c r="AB64" s="26"/>
      <c r="AC64" s="3" t="str">
        <f>IF(Y64="","",IF(INDEX(IF(AD49="リメイク",装備マスタ!$X$5:$AB$67,装備マスタ!$J$5:$N$45),MATCH(Y64,IF(AD49="リメイク",装備マスタ!$W$5:$W$67,装備マスタ!$I$5:$I$45),0),MATCH(AC50,IF(AD49="リメイク",装備マスタ!$X$4:$AB$4,装備マスタ!$J$4:$N$4),0))="","",INDEX(IF(AD49="リメイク",装備マスタ!$X$5:$AB$67,装備マスタ!$J$5:$N$45),MATCH(Y64,IF(AD49="リメイク",装備マスタ!$W$5:$W$67,装備マスタ!$I$5:$I91),0),MATCH(AC50,IF(AD49="リメイク",装備マスタ!$X$4:$AB$4,装備マスタ!$J$4:$N$4),0))))</f>
        <v/>
      </c>
      <c r="AD64" s="3" t="str">
        <f>IF(Y64="","",IF(INDEX(IF(AD49="リメイク",装備マスタ!$X$5:$AB$67,装備マスタ!$J$5:$N$45),MATCH(Y64,IF(AD49="リメイク",装備マスタ!$W$5:$W$67,装備マスタ!$I$5:$I$45),0),MATCH(AD50,IF(AD49="リメイク",装備マスタ!$X$4:$AB$4,装備マスタ!$J$4:$N$4),0))="","",INDEX(IF(AD49="リメイク",装備マスタ!$X$5:$AB$67,装備マスタ!$J$5:$N$45),MATCH(Y64,IF(AD49="リメイク",装備マスタ!$W$5:$W$67,装備マスタ!$I$5:$I91),0),MATCH(AD50,IF(AD49="リメイク",装備マスタ!$X$4:$AB$4,装備マスタ!$J$4:$N$4),0))))</f>
        <v/>
      </c>
      <c r="AE64" s="3" t="str">
        <f>IF(Y64="","",IF(INDEX(IF(AD49="リメイク",装備マスタ!$X$5:$AB$67,装備マスタ!$J$5:$N$45),MATCH(Y64,IF(AD49="リメイク",装備マスタ!$W$5:$W$67,装備マスタ!$I$5:$I$45),0),MATCH(AE50,IF(AD49="リメイク",装備マスタ!$X$4:$AB$4,装備マスタ!$J$4:$N$4),0))="","",INDEX(IF(AD49="リメイク",装備マスタ!$X$5:$AB$67,装備マスタ!$J$5:$N$45),MATCH(Y64,IF(AD49="リメイク",装備マスタ!$W$5:$W$67,装備マスタ!$I$5:$I91),0),MATCH(AE50,IF(AD49="リメイク",装備マスタ!$X$4:$AB$4,装備マスタ!$J$4:$N$4),0))))</f>
        <v/>
      </c>
      <c r="AF64" s="3" t="str">
        <f>IF(Y64="","",IF(INDEX(IF(AD49="リメイク",装備マスタ!$X$5:$AB$67,装備マスタ!$J$5:$N$45),MATCH(Y64,IF(AD49="リメイク",装備マスタ!$W$5:$W$67,装備マスタ!$I$5:$I$45),0),MATCH(AF50,IF(AD49="リメイク",装備マスタ!$X$4:$AB$4,装備マスタ!$J$4:$N$4),0))="","",INDEX(IF(AD49="リメイク",装備マスタ!$X$5:$AB$67,装備マスタ!$J$5:$N$45),MATCH(Y64,IF(AD49="リメイク",装備マスタ!$W$5:$W$67,装備マスタ!$I$5:$I91),0),MATCH(AF50,IF(AD49="リメイク",装備マスタ!$X$4:$AB$4,装備マスタ!$J$4:$N$4),0))))</f>
        <v/>
      </c>
      <c r="AG64" s="3" t="str">
        <f>IF(Y64="","",IF(INDEX(IF(AD49="リメイク",装備マスタ!$X$5:$AB$67,装備マスタ!$J$5:$N$45),MATCH(Y64,IF(AD49="リメイク",装備マスタ!$W$5:$W$67,装備マスタ!$I$5:$I$45),0),MATCH(AG50,IF(AD49="リメイク",装備マスタ!$X$4:$AB$4,装備マスタ!$J$4:$N$4),0))="","",INDEX(IF(AD49="リメイク",装備マスタ!$X$5:$AB$67,装備マスタ!$J$5:$N$45),MATCH(Y64,IF(AD49="リメイク",装備マスタ!$W$5:$W$67,装備マスタ!$I$5:$I91),0),MATCH(AG50,IF(AD49="リメイク",装備マスタ!$X$4:$AB$4,装備マスタ!$J$4:$N$4),0))))</f>
        <v/>
      </c>
      <c r="AH64" s="13"/>
      <c r="AI64" s="67" t="s">
        <v>18</v>
      </c>
      <c r="AJ64" s="15"/>
      <c r="AK64" s="16"/>
      <c r="AL64" s="16"/>
      <c r="AM64" s="26"/>
      <c r="AN64" s="3" t="str">
        <f>IF(AJ64="","",IF(INDEX(IF(AO49="リメイク",装備マスタ!$X$5:$AB$67,装備マスタ!$J$5:$N$45),MATCH(AJ64,IF(AO49="リメイク",装備マスタ!$W$5:$W$67,装備マスタ!$I$5:$I$45),0),MATCH(AN50,IF(AO49="リメイク",装備マスタ!$X$4:$AB$4,装備マスタ!$J$4:$N$4),0))="","",INDEX(IF(AO49="リメイク",装備マスタ!$X$5:$AB$67,装備マスタ!$J$5:$N$45),MATCH(AJ64,IF(AO49="リメイク",装備マスタ!$W$5:$W$67,装備マスタ!$I$5:$I91),0),MATCH(AN50,IF(AO49="リメイク",装備マスタ!$X$4:$AB$4,装備マスタ!$J$4:$N$4),0))))</f>
        <v/>
      </c>
      <c r="AO64" s="3" t="str">
        <f>IF(AJ64="","",IF(INDEX(IF(AO49="リメイク",装備マスタ!$X$5:$AB$67,装備マスタ!$J$5:$N$45),MATCH(AJ64,IF(AO49="リメイク",装備マスタ!$W$5:$W$67,装備マスタ!$I$5:$I$45),0),MATCH(AO50,IF(AO49="リメイク",装備マスタ!$X$4:$AB$4,装備マスタ!$J$4:$N$4),0))="","",INDEX(IF(AO49="リメイク",装備マスタ!$X$5:$AB$67,装備マスタ!$J$5:$N$45),MATCH(AJ64,IF(AO49="リメイク",装備マスタ!$W$5:$W$67,装備マスタ!$I$5:$I91),0),MATCH(AO50,IF(AO49="リメイク",装備マスタ!$X$4:$AB$4,装備マスタ!$J$4:$N$4),0))))</f>
        <v/>
      </c>
      <c r="AP64" s="3" t="str">
        <f>IF(AJ64="","",IF(INDEX(IF(AO49="リメイク",装備マスタ!$X$5:$AB$67,装備マスタ!$J$5:$N$45),MATCH(AJ64,IF(AO49="リメイク",装備マスタ!$W$5:$W$67,装備マスタ!$I$5:$I$45),0),MATCH(AP50,IF(AO49="リメイク",装備マスタ!$X$4:$AB$4,装備マスタ!$J$4:$N$4),0))="","",INDEX(IF(AO49="リメイク",装備マスタ!$X$5:$AB$67,装備マスタ!$J$5:$N$45),MATCH(AJ64,IF(AO49="リメイク",装備マスタ!$W$5:$W$67,装備マスタ!$I$5:$I91),0),MATCH(AP50,IF(AO49="リメイク",装備マスタ!$X$4:$AB$4,装備マスタ!$J$4:$N$4),0))))</f>
        <v/>
      </c>
      <c r="AQ64" s="3" t="str">
        <f>IF(AJ64="","",IF(INDEX(IF(AO49="リメイク",装備マスタ!$X$5:$AB$67,装備マスタ!$J$5:$N$45),MATCH(AJ64,IF(AO49="リメイク",装備マスタ!$W$5:$W$67,装備マスタ!$I$5:$I$45),0),MATCH(AQ50,IF(AO49="リメイク",装備マスタ!$X$4:$AB$4,装備マスタ!$J$4:$N$4),0))="","",INDEX(IF(AO49="リメイク",装備マスタ!$X$5:$AB$67,装備マスタ!$J$5:$N$45),MATCH(AJ64,IF(AO49="リメイク",装備マスタ!$W$5:$W$67,装備マスタ!$I$5:$I91),0),MATCH(AQ50,IF(AO49="リメイク",装備マスタ!$X$4:$AB$4,装備マスタ!$J$4:$N$4),0))))</f>
        <v/>
      </c>
      <c r="AR64" s="3" t="str">
        <f>IF(AJ64="","",IF(INDEX(IF(AO49="リメイク",装備マスタ!$X$5:$AB$67,装備マスタ!$J$5:$N$45),MATCH(AJ64,IF(AO49="リメイク",装備マスタ!$W$5:$W$67,装備マスタ!$I$5:$I$45),0),MATCH(AR50,IF(AO49="リメイク",装備マスタ!$X$4:$AB$4,装備マスタ!$J$4:$N$4),0))="","",INDEX(IF(AO49="リメイク",装備マスタ!$X$5:$AB$67,装備マスタ!$J$5:$N$45),MATCH(AJ64,IF(AO49="リメイク",装備マスタ!$W$5:$W$67,装備マスタ!$I$5:$I91),0),MATCH(AR50,IF(AO49="リメイク",装備マスタ!$X$4:$AB$4,装備マスタ!$J$4:$N$4),0))))</f>
        <v/>
      </c>
      <c r="AS64" s="13"/>
      <c r="AT64" s="67" t="s">
        <v>18</v>
      </c>
      <c r="AU64" s="15"/>
      <c r="AV64" s="16"/>
      <c r="AW64" s="16"/>
      <c r="AX64" s="26"/>
      <c r="AY64" s="3" t="str">
        <f>IF(AU64="","",IF(INDEX(IF(AZ49="リメイク",装備マスタ!$X$5:$AB$67,装備マスタ!$J$5:$N$45),MATCH(AU64,IF(AZ49="リメイク",装備マスタ!$W$5:$W$67,装備マスタ!$I$5:$I$45),0),MATCH(AY50,IF(AZ49="リメイク",装備マスタ!$X$4:$AB$4,装備マスタ!$J$4:$N$4),0))="","",INDEX(IF(AZ49="リメイク",装備マスタ!$X$5:$AB$67,装備マスタ!$J$5:$N$45),MATCH(AU64,IF(AZ49="リメイク",装備マスタ!$W$5:$W$67,装備マスタ!$I$5:$I91),0),MATCH(AY50,IF(AZ49="リメイク",装備マスタ!$X$4:$AB$4,装備マスタ!$J$4:$N$4),0))))</f>
        <v/>
      </c>
      <c r="AZ64" s="3" t="str">
        <f>IF(AU64="","",IF(INDEX(IF(AZ49="リメイク",装備マスタ!$X$5:$AB$67,装備マスタ!$J$5:$N$45),MATCH(AU64,IF(AZ49="リメイク",装備マスタ!$W$5:$W$67,装備マスタ!$I$5:$I$45),0),MATCH(AZ50,IF(AZ49="リメイク",装備マスタ!$X$4:$AB$4,装備マスタ!$J$4:$N$4),0))="","",INDEX(IF(AZ49="リメイク",装備マスタ!$X$5:$AB$67,装備マスタ!$J$5:$N$45),MATCH(AU64,IF(AZ49="リメイク",装備マスタ!$W$5:$W$67,装備マスタ!$I$5:$I91),0),MATCH(AZ50,IF(AZ49="リメイク",装備マスタ!$X$4:$AB$4,装備マスタ!$J$4:$N$4),0))))</f>
        <v/>
      </c>
      <c r="BA64" s="3" t="str">
        <f>IF(AU64="","",IF(INDEX(IF(AZ49="リメイク",装備マスタ!$X$5:$AB$67,装備マスタ!$J$5:$N$45),MATCH(AU64,IF(AZ49="リメイク",装備マスタ!$W$5:$W$67,装備マスタ!$I$5:$I$45),0),MATCH(BA50,IF(AZ49="リメイク",装備マスタ!$X$4:$AB$4,装備マスタ!$J$4:$N$4),0))="","",INDEX(IF(AZ49="リメイク",装備マスタ!$X$5:$AB$67,装備マスタ!$J$5:$N$45),MATCH(AU64,IF(AZ49="リメイク",装備マスタ!$W$5:$W$67,装備マスタ!$I$5:$I91),0),MATCH(BA50,IF(AZ49="リメイク",装備マスタ!$X$4:$AB$4,装備マスタ!$J$4:$N$4),0))))</f>
        <v/>
      </c>
      <c r="BB64" s="3" t="str">
        <f>IF(AU64="","",IF(INDEX(IF(AZ49="リメイク",装備マスタ!$X$5:$AB$67,装備マスタ!$J$5:$N$45),MATCH(AU64,IF(AZ49="リメイク",装備マスタ!$W$5:$W$67,装備マスタ!$I$5:$I$45),0),MATCH(BB50,IF(AZ49="リメイク",装備マスタ!$X$4:$AB$4,装備マスタ!$J$4:$N$4),0))="","",INDEX(IF(AZ49="リメイク",装備マスタ!$X$5:$AB$67,装備マスタ!$J$5:$N$45),MATCH(AU64,IF(AZ49="リメイク",装備マスタ!$W$5:$W$67,装備マスタ!$I$5:$I91),0),MATCH(BB50,IF(AZ49="リメイク",装備マスタ!$X$4:$AB$4,装備マスタ!$J$4:$N$4),0))))</f>
        <v/>
      </c>
      <c r="BC64" s="3" t="str">
        <f>IF(AU64="","",IF(INDEX(IF(AZ49="リメイク",装備マスタ!$X$5:$AB$67,装備マスタ!$J$5:$N$45),MATCH(AU64,IF(AZ49="リメイク",装備マスタ!$W$5:$W$67,装備マスタ!$I$5:$I$45),0),MATCH(BC50,IF(AZ49="リメイク",装備マスタ!$X$4:$AB$4,装備マスタ!$J$4:$N$4),0))="","",INDEX(IF(AZ49="リメイク",装備マスタ!$X$5:$AB$67,装備マスタ!$J$5:$N$45),MATCH(AU64,IF(AZ49="リメイク",装備マスタ!$W$5:$W$67,装備マスタ!$I$5:$I91),0),MATCH(BC50,IF(AZ49="リメイク",装備マスタ!$X$4:$AB$4,装備マスタ!$J$4:$N$4),0))))</f>
        <v/>
      </c>
    </row>
    <row r="65" spans="1:55" x14ac:dyDescent="0.4">
      <c r="B65" s="17" t="s">
        <v>81</v>
      </c>
      <c r="C65" s="18"/>
      <c r="D65" s="18"/>
      <c r="E65" s="18"/>
      <c r="F65" s="19"/>
      <c r="G65" s="4">
        <f>G51</f>
        <v>61</v>
      </c>
      <c r="H65" s="4">
        <f t="shared" ref="H65:K65" si="10">H51</f>
        <v>41</v>
      </c>
      <c r="I65" s="4">
        <f t="shared" si="10"/>
        <v>41</v>
      </c>
      <c r="J65" s="4">
        <f t="shared" si="10"/>
        <v>24</v>
      </c>
      <c r="K65" s="4">
        <f t="shared" si="10"/>
        <v>1</v>
      </c>
      <c r="L65" s="13"/>
      <c r="M65" s="17" t="s">
        <v>81</v>
      </c>
      <c r="N65" s="18"/>
      <c r="O65" s="18"/>
      <c r="P65" s="18"/>
      <c r="Q65" s="19"/>
      <c r="R65" s="4">
        <f>R51</f>
        <v>1</v>
      </c>
      <c r="S65" s="4">
        <f t="shared" ref="S65:V65" si="11">S51</f>
        <v>26</v>
      </c>
      <c r="T65" s="4">
        <f t="shared" si="11"/>
        <v>1</v>
      </c>
      <c r="U65" s="4">
        <f t="shared" si="11"/>
        <v>24</v>
      </c>
      <c r="V65" s="4">
        <f t="shared" si="11"/>
        <v>24</v>
      </c>
      <c r="W65" s="13"/>
      <c r="X65" s="17" t="s">
        <v>81</v>
      </c>
      <c r="Y65" s="18"/>
      <c r="Z65" s="18"/>
      <c r="AA65" s="18"/>
      <c r="AB65" s="19"/>
      <c r="AC65" s="4">
        <f>AC51</f>
        <v>10</v>
      </c>
      <c r="AD65" s="4">
        <f t="shared" ref="AD65:AG65" si="12">AD51</f>
        <v>20</v>
      </c>
      <c r="AE65" s="4">
        <f t="shared" si="12"/>
        <v>10</v>
      </c>
      <c r="AF65" s="4">
        <f t="shared" si="12"/>
        <v>40</v>
      </c>
      <c r="AG65" s="4">
        <f t="shared" si="12"/>
        <v>40</v>
      </c>
      <c r="AH65" s="13"/>
      <c r="AI65" s="17" t="s">
        <v>81</v>
      </c>
      <c r="AJ65" s="18"/>
      <c r="AK65" s="18"/>
      <c r="AL65" s="18"/>
      <c r="AM65" s="19"/>
      <c r="AN65" s="4">
        <f>AN51</f>
        <v>61</v>
      </c>
      <c r="AO65" s="4">
        <f t="shared" ref="AO65:AR65" si="13">AO51</f>
        <v>41</v>
      </c>
      <c r="AP65" s="4">
        <f t="shared" si="13"/>
        <v>41</v>
      </c>
      <c r="AQ65" s="4">
        <f t="shared" si="13"/>
        <v>24</v>
      </c>
      <c r="AR65" s="4">
        <f t="shared" si="13"/>
        <v>1</v>
      </c>
      <c r="AS65" s="13"/>
      <c r="AT65" s="17" t="s">
        <v>81</v>
      </c>
      <c r="AU65" s="18"/>
      <c r="AV65" s="18"/>
      <c r="AW65" s="18"/>
      <c r="AX65" s="19"/>
      <c r="AY65" s="4">
        <f>AY51</f>
        <v>61</v>
      </c>
      <c r="AZ65" s="4">
        <f t="shared" ref="AZ65:BC65" si="14">AZ51</f>
        <v>41</v>
      </c>
      <c r="BA65" s="4">
        <f t="shared" si="14"/>
        <v>41</v>
      </c>
      <c r="BB65" s="4">
        <f t="shared" si="14"/>
        <v>24</v>
      </c>
      <c r="BC65" s="4">
        <f t="shared" si="14"/>
        <v>1</v>
      </c>
    </row>
    <row r="66" spans="1:55" x14ac:dyDescent="0.4">
      <c r="B66" s="17" t="s">
        <v>80</v>
      </c>
      <c r="C66" s="18"/>
      <c r="D66" s="18"/>
      <c r="E66" s="18"/>
      <c r="F66" s="19"/>
      <c r="G66" s="4">
        <f>MAX(MIN(SUM(G51,G60:G64),99),0)</f>
        <v>66</v>
      </c>
      <c r="H66" s="4">
        <f>MAX(MIN(SUM(H51,H60:H64),99),0)</f>
        <v>46</v>
      </c>
      <c r="I66" s="4">
        <f>MAX(MIN(SUM(I51,I60:I64),99),0)</f>
        <v>46</v>
      </c>
      <c r="J66" s="4">
        <f>MAX(MIN(SUM(J51,J60:J64),99),0)</f>
        <v>29</v>
      </c>
      <c r="K66" s="4">
        <f>MAX(MIN(SUM(K51,K60:K64),99),0)</f>
        <v>0</v>
      </c>
      <c r="L66" s="13"/>
      <c r="M66" s="17" t="s">
        <v>80</v>
      </c>
      <c r="N66" s="18"/>
      <c r="O66" s="18"/>
      <c r="P66" s="18"/>
      <c r="Q66" s="19"/>
      <c r="R66" s="4">
        <f>MAX(MIN(SUM(R51,R60:R64),99),0)</f>
        <v>1</v>
      </c>
      <c r="S66" s="4">
        <f>MAX(MIN(SUM(S51,S60:S64),99),0)</f>
        <v>26</v>
      </c>
      <c r="T66" s="4">
        <f>MAX(MIN(SUM(T51,T60:T64),99),0)</f>
        <v>1</v>
      </c>
      <c r="U66" s="4">
        <f>MAX(MIN(SUM(U51,U60:U64),99),0)</f>
        <v>24</v>
      </c>
      <c r="V66" s="4">
        <f>MAX(MIN(SUM(V51,V60:V64),99),0)</f>
        <v>24</v>
      </c>
      <c r="W66" s="13"/>
      <c r="X66" s="17" t="s">
        <v>80</v>
      </c>
      <c r="Y66" s="18"/>
      <c r="Z66" s="18"/>
      <c r="AA66" s="18"/>
      <c r="AB66" s="19"/>
      <c r="AC66" s="4">
        <f>MAX(MIN(SUM(AC51,AC60:AC64),99),0)</f>
        <v>10</v>
      </c>
      <c r="AD66" s="4">
        <f>MAX(MIN(SUM(AD51,AD60:AD64),99),0)</f>
        <v>20</v>
      </c>
      <c r="AE66" s="4">
        <f>MAX(MIN(SUM(AE51,AE60:AE64),99),0)</f>
        <v>10</v>
      </c>
      <c r="AF66" s="4">
        <f>MAX(MIN(SUM(AF51,AF60:AF64),99),0)</f>
        <v>40</v>
      </c>
      <c r="AG66" s="4">
        <f>MAX(MIN(SUM(AG51,AG60:AG64),99),0)</f>
        <v>40</v>
      </c>
      <c r="AH66" s="13"/>
      <c r="AI66" s="17" t="s">
        <v>80</v>
      </c>
      <c r="AJ66" s="18"/>
      <c r="AK66" s="18"/>
      <c r="AL66" s="18"/>
      <c r="AM66" s="19"/>
      <c r="AN66" s="4">
        <f>MAX(MIN(SUM(AN51,AN60:AN64),99),0)</f>
        <v>61</v>
      </c>
      <c r="AO66" s="4">
        <f>MAX(MIN(SUM(AO51,AO60:AO64),99),0)</f>
        <v>41</v>
      </c>
      <c r="AP66" s="4">
        <f>MAX(MIN(SUM(AP51,AP60:AP64),99),0)</f>
        <v>41</v>
      </c>
      <c r="AQ66" s="4">
        <f>MAX(MIN(SUM(AQ51,AQ60:AQ64),99),0)</f>
        <v>24</v>
      </c>
      <c r="AR66" s="4">
        <f>MAX(MIN(SUM(AR51,AR60:AR64),99),0)</f>
        <v>1</v>
      </c>
      <c r="AS66" s="13"/>
      <c r="AT66" s="17" t="s">
        <v>80</v>
      </c>
      <c r="AU66" s="18"/>
      <c r="AV66" s="18"/>
      <c r="AW66" s="18"/>
      <c r="AX66" s="19"/>
      <c r="AY66" s="4">
        <f>MAX(MIN(SUM(AY51,AY60:AY64),99),0)</f>
        <v>61</v>
      </c>
      <c r="AZ66" s="4">
        <f>MAX(MIN(SUM(AZ51,AZ60:AZ64),99),0)</f>
        <v>41</v>
      </c>
      <c r="BA66" s="4">
        <f>MAX(MIN(SUM(BA51,BA60:BA64),99),0)</f>
        <v>41</v>
      </c>
      <c r="BB66" s="4">
        <f>MAX(MIN(SUM(BB51,BB60:BB64),99),0)</f>
        <v>24</v>
      </c>
      <c r="BC66" s="4">
        <f>MAX(MIN(SUM(BC51,BC60:BC64),99),0)</f>
        <v>1</v>
      </c>
    </row>
    <row r="67" spans="1:55" x14ac:dyDescent="0.4">
      <c r="B67" s="23" t="str">
        <f>"レベル"&amp;SUM(B51,F52:F59)&amp;"(実)"</f>
        <v>レベル70(実)</v>
      </c>
      <c r="C67" s="24"/>
      <c r="D67" s="24"/>
      <c r="E67" s="24"/>
      <c r="F67" s="25"/>
      <c r="G67" s="8">
        <f>MIN(G51+SUMPRODUCT(G52:G59,F52:F59),99)</f>
        <v>61</v>
      </c>
      <c r="H67" s="8">
        <f>MIN(H51+SUMPRODUCT(H52:H59,F52:F59),99)</f>
        <v>41</v>
      </c>
      <c r="I67" s="8">
        <f>MIN(I51+SUMPRODUCT(I52:I59,F52:F59),99)</f>
        <v>41</v>
      </c>
      <c r="J67" s="8">
        <f>MIN(J51+SUMPRODUCT(J52:J59,F52:F59),99)</f>
        <v>24</v>
      </c>
      <c r="K67" s="8">
        <f>MIN(K51+SUMPRODUCT(K52:K59,F52:F59),99)</f>
        <v>1</v>
      </c>
      <c r="L67" s="13"/>
      <c r="M67" s="23" t="str">
        <f>"レベル"&amp;SUM(M51,Q52:Q59)&amp;"(実)"</f>
        <v>レベル70(実)</v>
      </c>
      <c r="N67" s="24"/>
      <c r="O67" s="24"/>
      <c r="P67" s="24"/>
      <c r="Q67" s="25"/>
      <c r="R67" s="8">
        <f>MIN(R51+SUMPRODUCT(R52:R59,Q52:Q59),99)</f>
        <v>1</v>
      </c>
      <c r="S67" s="8">
        <f>MIN(S51+SUMPRODUCT(S52:S59,Q52:Q59),99)</f>
        <v>26</v>
      </c>
      <c r="T67" s="8">
        <f>MIN(T51+SUMPRODUCT(T52:T59,Q52:Q59),99)</f>
        <v>1</v>
      </c>
      <c r="U67" s="8">
        <f>MIN(U51+SUMPRODUCT(U52:U59,Q52:Q59),99)</f>
        <v>24</v>
      </c>
      <c r="V67" s="8">
        <f>MIN(V51+SUMPRODUCT(V52:V59,Q52:Q59),99)</f>
        <v>24</v>
      </c>
      <c r="W67" s="13"/>
      <c r="X67" s="23" t="str">
        <f>"レベル"&amp;SUM(X51,AB52:AB59)&amp;"(実)"</f>
        <v>レベル70(実)</v>
      </c>
      <c r="Y67" s="24"/>
      <c r="Z67" s="24"/>
      <c r="AA67" s="24"/>
      <c r="AB67" s="25"/>
      <c r="AC67" s="8">
        <f>MIN(AC51+SUMPRODUCT(AC52:AC59,AB52:AB59),99)</f>
        <v>10</v>
      </c>
      <c r="AD67" s="8">
        <f>MIN(AD51+SUMPRODUCT(AD52:AD59,AB52:AB59),99)</f>
        <v>20</v>
      </c>
      <c r="AE67" s="8">
        <f>MIN(AE51+SUMPRODUCT(AE52:AE59,AB52:AB59),99)</f>
        <v>10</v>
      </c>
      <c r="AF67" s="8">
        <f>MIN(AF51+SUMPRODUCT(AF52:AF59,AB52:AB59),99)</f>
        <v>40</v>
      </c>
      <c r="AG67" s="8">
        <f>MIN(AG51+SUMPRODUCT(AG52:AG59,AB52:AB59),99)</f>
        <v>40</v>
      </c>
      <c r="AH67" s="13"/>
      <c r="AI67" s="23" t="str">
        <f>"レベル"&amp;SUM(AI51,AM52:AM59)&amp;"(実)"</f>
        <v>レベル70(実)</v>
      </c>
      <c r="AJ67" s="24"/>
      <c r="AK67" s="24"/>
      <c r="AL67" s="24"/>
      <c r="AM67" s="25"/>
      <c r="AN67" s="8">
        <f>MIN(AN51+SUMPRODUCT(AN52:AN59,AM52:AM59),99)</f>
        <v>61</v>
      </c>
      <c r="AO67" s="8">
        <f>MIN(AO51+SUMPRODUCT(AO52:AO59,AM52:AM59),99)</f>
        <v>41</v>
      </c>
      <c r="AP67" s="8">
        <f>MIN(AP51+SUMPRODUCT(AP52:AP59,AM52:AM59),99)</f>
        <v>41</v>
      </c>
      <c r="AQ67" s="8">
        <f>MIN(AQ51+SUMPRODUCT(AQ52:AQ59,AM52:AM59),99)</f>
        <v>24</v>
      </c>
      <c r="AR67" s="8">
        <f>MIN(AR51+SUMPRODUCT(AR52:AR59,AM52:AM59),99)</f>
        <v>1</v>
      </c>
      <c r="AS67" s="13"/>
      <c r="AT67" s="23" t="str">
        <f>"レベル"&amp;SUM(AT51,AX52:AX59)&amp;"(実)"</f>
        <v>レベル70(実)</v>
      </c>
      <c r="AU67" s="24"/>
      <c r="AV67" s="24"/>
      <c r="AW67" s="24"/>
      <c r="AX67" s="25"/>
      <c r="AY67" s="8">
        <f>MIN(AY51+SUMPRODUCT(AY52:AY59,AX52:AX59),99)</f>
        <v>61</v>
      </c>
      <c r="AZ67" s="8">
        <f>MIN(AZ51+SUMPRODUCT(AZ52:AZ59,AX52:AX59),99)</f>
        <v>41</v>
      </c>
      <c r="BA67" s="8">
        <f>MIN(BA51+SUMPRODUCT(BA52:BA59,AX52:AX59),99)</f>
        <v>41</v>
      </c>
      <c r="BB67" s="8">
        <f>MIN(BB51+SUMPRODUCT(BB52:BB59,AX52:AX59),99)</f>
        <v>24</v>
      </c>
      <c r="BC67" s="8">
        <f>MIN(BC51+SUMPRODUCT(BC52:BC59,AX52:AX59),99)</f>
        <v>1</v>
      </c>
    </row>
    <row r="68" spans="1:55" x14ac:dyDescent="0.4">
      <c r="B68" s="20" t="str">
        <f>"レベル"&amp;SUM(B51,F52:F59)&amp;"(実)＋装備"</f>
        <v>レベル70(実)＋装備</v>
      </c>
      <c r="C68" s="21"/>
      <c r="D68" s="21"/>
      <c r="E68" s="21"/>
      <c r="F68" s="22"/>
      <c r="G68" s="2">
        <f>MIN(G66+SUMPRODUCT(G52:G59,F52:F59),99)</f>
        <v>66</v>
      </c>
      <c r="H68" s="2">
        <f>MIN(H66+SUMPRODUCT(H52:H59,F52:F59),99)</f>
        <v>46</v>
      </c>
      <c r="I68" s="2">
        <f>MIN(I66+SUMPRODUCT(I52:I59,F52:F59),99)</f>
        <v>46</v>
      </c>
      <c r="J68" s="2">
        <f>MIN(J66+SUMPRODUCT(J52:J59,F52:F59),99)</f>
        <v>29</v>
      </c>
      <c r="K68" s="2">
        <f>MIN(K66+SUMPRODUCT(K52:K59,F52:F59),99)</f>
        <v>0</v>
      </c>
      <c r="L68" s="13"/>
      <c r="M68" s="20" t="str">
        <f>"レベル"&amp;SUM(M51,Q52:Q59)&amp;"(実)＋装備"</f>
        <v>レベル70(実)＋装備</v>
      </c>
      <c r="N68" s="21"/>
      <c r="O68" s="21"/>
      <c r="P68" s="21"/>
      <c r="Q68" s="22"/>
      <c r="R68" s="2">
        <f>MIN(R66+SUMPRODUCT(R52:R59,Q52:Q59),99)</f>
        <v>1</v>
      </c>
      <c r="S68" s="2">
        <f>MIN(S66+SUMPRODUCT(S52:S59,Q52:Q59),99)</f>
        <v>26</v>
      </c>
      <c r="T68" s="2">
        <f>MIN(T66+SUMPRODUCT(T52:T59,Q52:Q59),99)</f>
        <v>1</v>
      </c>
      <c r="U68" s="2">
        <f>MIN(U66+SUMPRODUCT(U52:U59,Q52:Q59),99)</f>
        <v>24</v>
      </c>
      <c r="V68" s="2">
        <f>MIN(V66+SUMPRODUCT(V52:V59,Q52:Q59),99)</f>
        <v>24</v>
      </c>
      <c r="W68" s="13"/>
      <c r="X68" s="20" t="str">
        <f>"レベル"&amp;SUM(X51,AB52:AB59)&amp;"(実)＋装備"</f>
        <v>レベル70(実)＋装備</v>
      </c>
      <c r="Y68" s="21"/>
      <c r="Z68" s="21"/>
      <c r="AA68" s="21"/>
      <c r="AB68" s="22"/>
      <c r="AC68" s="2">
        <f>MIN(AC66+SUMPRODUCT(AC52:AC59,AB52:AB59),99)</f>
        <v>10</v>
      </c>
      <c r="AD68" s="2">
        <f>MIN(AD66+SUMPRODUCT(AD52:AD59,AB52:AB59),99)</f>
        <v>20</v>
      </c>
      <c r="AE68" s="2">
        <f>MIN(AE66+SUMPRODUCT(AE52:AE59,AB52:AB59),99)</f>
        <v>10</v>
      </c>
      <c r="AF68" s="2">
        <f>MIN(AF66+SUMPRODUCT(AF52:AF59,AB52:AB59),99)</f>
        <v>40</v>
      </c>
      <c r="AG68" s="2">
        <f>MIN(AG66+SUMPRODUCT(AG52:AG59,AB52:AB59),99)</f>
        <v>40</v>
      </c>
      <c r="AH68" s="13"/>
      <c r="AI68" s="20" t="str">
        <f>"レベル"&amp;SUM(AI51,AM52:AM59)&amp;"(実)＋装備"</f>
        <v>レベル70(実)＋装備</v>
      </c>
      <c r="AJ68" s="21"/>
      <c r="AK68" s="21"/>
      <c r="AL68" s="21"/>
      <c r="AM68" s="22"/>
      <c r="AN68" s="2">
        <f>MIN(AN66+SUMPRODUCT(AN52:AN59,AM52:AM59),99)</f>
        <v>61</v>
      </c>
      <c r="AO68" s="2">
        <f>MIN(AO66+SUMPRODUCT(AO52:AO59,AM52:AM59),99)</f>
        <v>41</v>
      </c>
      <c r="AP68" s="2">
        <f>MIN(AP66+SUMPRODUCT(AP52:AP59,AM52:AM59),99)</f>
        <v>41</v>
      </c>
      <c r="AQ68" s="2">
        <f>MIN(AQ66+SUMPRODUCT(AQ52:AQ59,AM52:AM59),99)</f>
        <v>24</v>
      </c>
      <c r="AR68" s="2">
        <f>MIN(AR66+SUMPRODUCT(AR52:AR59,AM52:AM59),99)</f>
        <v>1</v>
      </c>
      <c r="AS68" s="13"/>
      <c r="AT68" s="20" t="str">
        <f>"レベル"&amp;SUM(AT51,AX52:AX59)&amp;"(実)＋装備"</f>
        <v>レベル70(実)＋装備</v>
      </c>
      <c r="AU68" s="21"/>
      <c r="AV68" s="21"/>
      <c r="AW68" s="21"/>
      <c r="AX68" s="22"/>
      <c r="AY68" s="2">
        <f>MIN(AY66+SUMPRODUCT(AY52:AY59,AX52:AX59),99)</f>
        <v>61</v>
      </c>
      <c r="AZ68" s="2">
        <f>MIN(AZ66+SUMPRODUCT(AZ52:AZ59,AX52:AX59),99)</f>
        <v>41</v>
      </c>
      <c r="BA68" s="2">
        <f>MIN(BA66+SUMPRODUCT(BA52:BA59,AX52:AX59),99)</f>
        <v>41</v>
      </c>
      <c r="BB68" s="2">
        <f>MIN(BB66+SUMPRODUCT(BB52:BB59,AX52:AX59),99)</f>
        <v>24</v>
      </c>
      <c r="BC68" s="2">
        <f>MIN(BC66+SUMPRODUCT(BC52:BC59,AX52:AX59),99)</f>
        <v>1</v>
      </c>
    </row>
    <row r="69" spans="1:55" x14ac:dyDescent="0.4">
      <c r="B69" s="17" t="str">
        <f>"レベル"&amp;SUM(B51,E52:E59)&amp;"(予)"</f>
        <v>レベル99(予)</v>
      </c>
      <c r="C69" s="18"/>
      <c r="D69" s="18"/>
      <c r="E69" s="18"/>
      <c r="F69" s="19"/>
      <c r="G69" s="4">
        <f>MAX(MIN(G65+SUMPRODUCT(G52:G59,E52:E59),99),1)</f>
        <v>90</v>
      </c>
      <c r="H69" s="4">
        <f>MAX(MIN(H65+SUMPRODUCT(H52:H59,E52:E59),99),1)</f>
        <v>70</v>
      </c>
      <c r="I69" s="4">
        <f>MAX(MIN(I65+SUMPRODUCT(I52:I59,E52:E59),99),1)</f>
        <v>70</v>
      </c>
      <c r="J69" s="4">
        <f>MAX(MIN(J65+SUMPRODUCT(J52:J59,E52:E59),99),1)</f>
        <v>53</v>
      </c>
      <c r="K69" s="4">
        <f>MAX(MIN(K65+SUMPRODUCT(K52:K59,E52:E59),99),1)</f>
        <v>1</v>
      </c>
      <c r="L69" s="13"/>
      <c r="M69" s="17" t="str">
        <f>"レベル"&amp;SUM(M51,P52:P59)&amp;"(予)"</f>
        <v>レベル99(予)</v>
      </c>
      <c r="N69" s="18"/>
      <c r="O69" s="18"/>
      <c r="P69" s="18"/>
      <c r="Q69" s="19"/>
      <c r="R69" s="4">
        <f>MAX(MIN(R65+SUMPRODUCT(R52:R59,P52:P59),99),1)</f>
        <v>1</v>
      </c>
      <c r="S69" s="4">
        <f>MAX(MIN(S65+SUMPRODUCT(S52:S59,P52:P59),99),1)</f>
        <v>55</v>
      </c>
      <c r="T69" s="4">
        <f>MAX(MIN(T65+SUMPRODUCT(T52:T59,P52:P59),99),1)</f>
        <v>30</v>
      </c>
      <c r="U69" s="4">
        <f>MAX(MIN(U65+SUMPRODUCT(U52:U59,P52:P59),99),1)</f>
        <v>53</v>
      </c>
      <c r="V69" s="4">
        <f>MAX(MIN(V65+SUMPRODUCT(V52:V59,P52:P59),99),1)</f>
        <v>53</v>
      </c>
      <c r="W69" s="13"/>
      <c r="X69" s="17" t="str">
        <f>"レベル"&amp;SUM(X51,AA52:AA59)&amp;"(予)"</f>
        <v>レベル99(予)</v>
      </c>
      <c r="Y69" s="18"/>
      <c r="Z69" s="18"/>
      <c r="AA69" s="18"/>
      <c r="AB69" s="19"/>
      <c r="AC69" s="4">
        <f>MAX(MIN(AC65+SUMPRODUCT(AC52:AC59,AA52:AA59),99),1)</f>
        <v>10</v>
      </c>
      <c r="AD69" s="4">
        <f>MAX(MIN(AD65+SUMPRODUCT(AD52:AD59,AA52:AA59),99),1)</f>
        <v>49</v>
      </c>
      <c r="AE69" s="4">
        <f>MAX(MIN(AE65+SUMPRODUCT(AE52:AE59,AA52:AA59),99),1)</f>
        <v>10</v>
      </c>
      <c r="AF69" s="4">
        <f>MAX(MIN(AF65+SUMPRODUCT(AF52:AF59,AA52:AA59),99),1)</f>
        <v>69</v>
      </c>
      <c r="AG69" s="4">
        <f>MAX(MIN(AG65+SUMPRODUCT(AG52:AG59,AA52:AA59),99),1)</f>
        <v>69</v>
      </c>
      <c r="AH69" s="13"/>
      <c r="AI69" s="17" t="str">
        <f>"レベル"&amp;SUM(AI51,AL52:AL59)&amp;"(予)"</f>
        <v>レベル70(予)</v>
      </c>
      <c r="AJ69" s="18"/>
      <c r="AK69" s="18"/>
      <c r="AL69" s="18"/>
      <c r="AM69" s="19"/>
      <c r="AN69" s="4">
        <f>MAX(MIN(AN65+SUMPRODUCT(AN52:AN59,AL52:AL59),99),1)</f>
        <v>61</v>
      </c>
      <c r="AO69" s="4">
        <f>MAX(MIN(AO65+SUMPRODUCT(AO52:AO59,AL52:AL59),99),1)</f>
        <v>41</v>
      </c>
      <c r="AP69" s="4">
        <f>MAX(MIN(AP65+SUMPRODUCT(AP52:AP59,AL52:AL59),99),1)</f>
        <v>41</v>
      </c>
      <c r="AQ69" s="4">
        <f>MAX(MIN(AQ65+SUMPRODUCT(AQ52:AQ59,AL52:AL59),99),1)</f>
        <v>24</v>
      </c>
      <c r="AR69" s="4">
        <f>MAX(MIN(AR65+SUMPRODUCT(AR52:AR59,AL52:AL59),99),1)</f>
        <v>1</v>
      </c>
      <c r="AS69" s="13"/>
      <c r="AT69" s="17" t="str">
        <f>"レベル"&amp;SUM(AT51,AW52:AW59)&amp;"(予)"</f>
        <v>レベル70(予)</v>
      </c>
      <c r="AU69" s="18"/>
      <c r="AV69" s="18"/>
      <c r="AW69" s="18"/>
      <c r="AX69" s="19"/>
      <c r="AY69" s="4">
        <f>MAX(MIN(AY65+SUMPRODUCT(AY52:AY59,AW52:AW59),99),1)</f>
        <v>61</v>
      </c>
      <c r="AZ69" s="4">
        <f>MAX(MIN(AZ65+SUMPRODUCT(AZ52:AZ59,AW52:AW59),99),1)</f>
        <v>41</v>
      </c>
      <c r="BA69" s="4">
        <f>MAX(MIN(BA65+SUMPRODUCT(BA52:BA59,AW52:AW59),99),1)</f>
        <v>41</v>
      </c>
      <c r="BB69" s="4">
        <f>MAX(MIN(BB65+SUMPRODUCT(BB52:BB59,AW52:AW59),99),1)</f>
        <v>24</v>
      </c>
      <c r="BC69" s="4">
        <f>MAX(MIN(BC65+SUMPRODUCT(BC52:BC59,AW52:AW59),99),1)</f>
        <v>1</v>
      </c>
    </row>
    <row r="70" spans="1:55" x14ac:dyDescent="0.4">
      <c r="B70" s="5" t="str">
        <f>"レベル"&amp;SUM(B51,E52:E59)&amp;"(予)＋装備"</f>
        <v>レベル99(予)＋装備</v>
      </c>
      <c r="C70" s="6"/>
      <c r="D70" s="6"/>
      <c r="E70" s="6"/>
      <c r="F70" s="7"/>
      <c r="G70" s="4">
        <f>MAX(MIN(G66+SUMPRODUCT(G52:G59,E52:E59),99),1)</f>
        <v>95</v>
      </c>
      <c r="H70" s="4">
        <f>MAX(MIN(H66+SUMPRODUCT(H52:H59,E52:E59),99),1)</f>
        <v>75</v>
      </c>
      <c r="I70" s="4">
        <f>MAX(MIN(I66+SUMPRODUCT(I52:I59,E52:E59),99),1)</f>
        <v>75</v>
      </c>
      <c r="J70" s="4">
        <f>MAX(MIN(J66+SUMPRODUCT(J52:J59,E52:E59),99),1)</f>
        <v>58</v>
      </c>
      <c r="K70" s="4">
        <f>MAX(MIN(K66+SUMPRODUCT(K52:K59,E52:E59),99),1)</f>
        <v>1</v>
      </c>
      <c r="L70" s="13"/>
      <c r="M70" s="5" t="str">
        <f>"レベル"&amp;SUM(M51,P52:P59)&amp;"(予)＋装備"</f>
        <v>レベル99(予)＋装備</v>
      </c>
      <c r="N70" s="6"/>
      <c r="O70" s="6"/>
      <c r="P70" s="6"/>
      <c r="Q70" s="7"/>
      <c r="R70" s="4">
        <f>MAX(MIN(R66+SUMPRODUCT(R52:R59,P52:P59),99),1)</f>
        <v>1</v>
      </c>
      <c r="S70" s="4">
        <f>MAX(MIN(S66+SUMPRODUCT(S52:S59,P52:P59),99),1)</f>
        <v>55</v>
      </c>
      <c r="T70" s="4">
        <f>MAX(MIN(T66+SUMPRODUCT(T52:T59,P52:P59),99),1)</f>
        <v>30</v>
      </c>
      <c r="U70" s="4">
        <f>MAX(MIN(U66+SUMPRODUCT(U52:U59,P52:P59),99),1)</f>
        <v>53</v>
      </c>
      <c r="V70" s="4">
        <f>MAX(MIN(V66+SUMPRODUCT(V52:V59,P52:P59),99),1)</f>
        <v>53</v>
      </c>
      <c r="W70" s="13"/>
      <c r="X70" s="5" t="str">
        <f>"レベル"&amp;SUM(X51,AA52:AA59)&amp;"(予)＋装備"</f>
        <v>レベル99(予)＋装備</v>
      </c>
      <c r="Y70" s="6"/>
      <c r="Z70" s="6"/>
      <c r="AA70" s="6"/>
      <c r="AB70" s="7"/>
      <c r="AC70" s="4">
        <f>MAX(MIN(AC66+SUMPRODUCT(AC52:AC59,AA52:AA59),99),1)</f>
        <v>10</v>
      </c>
      <c r="AD70" s="4">
        <f>MAX(MIN(AD66+SUMPRODUCT(AD52:AD59,AA52:AA59),99),1)</f>
        <v>49</v>
      </c>
      <c r="AE70" s="4">
        <f>MAX(MIN(AE66+SUMPRODUCT(AE52:AE59,AA52:AA59),99),1)</f>
        <v>10</v>
      </c>
      <c r="AF70" s="4">
        <f>MAX(MIN(AF66+SUMPRODUCT(AF52:AF59,AA52:AA59),99),1)</f>
        <v>69</v>
      </c>
      <c r="AG70" s="4">
        <f>MAX(MIN(AG66+SUMPRODUCT(AG52:AG59,AA52:AA59),99),1)</f>
        <v>69</v>
      </c>
      <c r="AH70" s="13"/>
      <c r="AI70" s="5" t="str">
        <f>"レベル"&amp;SUM(AI51,AL52:AL59)&amp;"(予)＋装備"</f>
        <v>レベル70(予)＋装備</v>
      </c>
      <c r="AJ70" s="6"/>
      <c r="AK70" s="6"/>
      <c r="AL70" s="6"/>
      <c r="AM70" s="7"/>
      <c r="AN70" s="4">
        <f>MAX(MIN(AN66+SUMPRODUCT(AN52:AN59,AL52:AL59),99),1)</f>
        <v>61</v>
      </c>
      <c r="AO70" s="4">
        <f>MAX(MIN(AO66+SUMPRODUCT(AO52:AO59,AL52:AL59),99),1)</f>
        <v>41</v>
      </c>
      <c r="AP70" s="4">
        <f>MAX(MIN(AP66+SUMPRODUCT(AP52:AP59,AL52:AL59),99),1)</f>
        <v>41</v>
      </c>
      <c r="AQ70" s="4">
        <f>MAX(MIN(AQ66+SUMPRODUCT(AQ52:AQ59,AL52:AL59),99),1)</f>
        <v>24</v>
      </c>
      <c r="AR70" s="4">
        <f>MAX(MIN(AR66+SUMPRODUCT(AR52:AR59,AL52:AL59),99),1)</f>
        <v>1</v>
      </c>
      <c r="AS70" s="13"/>
      <c r="AT70" s="5" t="str">
        <f>"レベル"&amp;SUM(AT51,AW52:AW59)&amp;"(予)＋装備"</f>
        <v>レベル70(予)＋装備</v>
      </c>
      <c r="AU70" s="6"/>
      <c r="AV70" s="6"/>
      <c r="AW70" s="6"/>
      <c r="AX70" s="7"/>
      <c r="AY70" s="4">
        <f>MAX(MIN(AY66+SUMPRODUCT(AY52:AY59,AW52:AW59),99),1)</f>
        <v>61</v>
      </c>
      <c r="AZ70" s="4">
        <f>MAX(MIN(AZ66+SUMPRODUCT(AZ52:AZ59,AW52:AW59),99),1)</f>
        <v>41</v>
      </c>
      <c r="BA70" s="4">
        <f>MAX(MIN(BA66+SUMPRODUCT(BA52:BA59,AW52:AW59),99),1)</f>
        <v>41</v>
      </c>
      <c r="BB70" s="4">
        <f>MAX(MIN(BB66+SUMPRODUCT(BB52:BB59,AW52:AW59),99),1)</f>
        <v>24</v>
      </c>
      <c r="BC70" s="4">
        <f>MAX(MIN(BC66+SUMPRODUCT(BC52:BC59,AW52:AW59),99),1)</f>
        <v>1</v>
      </c>
    </row>
    <row r="72" spans="1:55" x14ac:dyDescent="0.4">
      <c r="A72" s="11">
        <v>4</v>
      </c>
      <c r="B72" s="15" t="s">
        <v>67</v>
      </c>
      <c r="C72" s="16"/>
      <c r="D72" s="16"/>
      <c r="E72" s="16"/>
      <c r="F72" s="63"/>
      <c r="G72" s="63"/>
      <c r="H72" s="16" t="s">
        <v>183</v>
      </c>
      <c r="I72" s="16"/>
      <c r="J72" s="16"/>
      <c r="K72" s="26"/>
      <c r="L72" s="13"/>
      <c r="M72" s="15" t="s">
        <v>90</v>
      </c>
      <c r="N72" s="16"/>
      <c r="O72" s="16"/>
      <c r="P72" s="16"/>
      <c r="Q72" s="63"/>
      <c r="R72" s="63"/>
      <c r="S72" s="16" t="s">
        <v>183</v>
      </c>
      <c r="T72" s="16"/>
      <c r="U72" s="16"/>
      <c r="V72" s="26"/>
      <c r="W72" s="13"/>
      <c r="X72" s="15" t="s">
        <v>92</v>
      </c>
      <c r="Y72" s="16"/>
      <c r="Z72" s="16"/>
      <c r="AA72" s="16"/>
      <c r="AB72" s="63"/>
      <c r="AC72" s="63"/>
      <c r="AD72" s="16" t="s">
        <v>183</v>
      </c>
      <c r="AE72" s="16"/>
      <c r="AF72" s="16"/>
      <c r="AG72" s="26"/>
      <c r="AH72" s="13"/>
      <c r="AI72" s="15" t="s">
        <v>91</v>
      </c>
      <c r="AJ72" s="16"/>
      <c r="AK72" s="16"/>
      <c r="AL72" s="16"/>
      <c r="AM72" s="63"/>
      <c r="AN72" s="63"/>
      <c r="AO72" s="16" t="s">
        <v>183</v>
      </c>
      <c r="AP72" s="16"/>
      <c r="AQ72" s="16"/>
      <c r="AR72" s="26"/>
      <c r="AS72" s="13"/>
      <c r="AT72" s="15" t="s">
        <v>93</v>
      </c>
      <c r="AU72" s="16"/>
      <c r="AV72" s="16"/>
      <c r="AW72" s="16"/>
      <c r="AX72" s="63"/>
      <c r="AY72" s="63"/>
      <c r="AZ72" s="16" t="s">
        <v>183</v>
      </c>
      <c r="BA72" s="16"/>
      <c r="BB72" s="16"/>
      <c r="BC72" s="26"/>
    </row>
    <row r="73" spans="1:55" x14ac:dyDescent="0.4">
      <c r="B73" s="59" t="s">
        <v>64</v>
      </c>
      <c r="C73" s="60"/>
      <c r="D73" s="61"/>
      <c r="E73" s="63" t="s">
        <v>65</v>
      </c>
      <c r="F73" s="61" t="s">
        <v>66</v>
      </c>
      <c r="G73" s="66" t="s">
        <v>1</v>
      </c>
      <c r="H73" s="66" t="s">
        <v>2</v>
      </c>
      <c r="I73" s="66" t="s">
        <v>3</v>
      </c>
      <c r="J73" s="66" t="s">
        <v>4</v>
      </c>
      <c r="K73" s="65" t="s">
        <v>5</v>
      </c>
      <c r="L73" s="13"/>
      <c r="M73" s="59" t="s">
        <v>64</v>
      </c>
      <c r="N73" s="60"/>
      <c r="O73" s="61"/>
      <c r="P73" s="63" t="s">
        <v>65</v>
      </c>
      <c r="Q73" s="61" t="s">
        <v>66</v>
      </c>
      <c r="R73" s="66" t="s">
        <v>1</v>
      </c>
      <c r="S73" s="66" t="s">
        <v>2</v>
      </c>
      <c r="T73" s="66" t="s">
        <v>3</v>
      </c>
      <c r="U73" s="66" t="s">
        <v>4</v>
      </c>
      <c r="V73" s="65" t="s">
        <v>5</v>
      </c>
      <c r="W73" s="13"/>
      <c r="X73" s="59" t="s">
        <v>64</v>
      </c>
      <c r="Y73" s="60"/>
      <c r="Z73" s="61"/>
      <c r="AA73" s="63" t="s">
        <v>65</v>
      </c>
      <c r="AB73" s="61" t="s">
        <v>66</v>
      </c>
      <c r="AC73" s="66" t="s">
        <v>1</v>
      </c>
      <c r="AD73" s="66" t="s">
        <v>2</v>
      </c>
      <c r="AE73" s="66" t="s">
        <v>3</v>
      </c>
      <c r="AF73" s="66" t="s">
        <v>4</v>
      </c>
      <c r="AG73" s="65" t="s">
        <v>5</v>
      </c>
      <c r="AH73" s="13"/>
      <c r="AI73" s="59" t="s">
        <v>64</v>
      </c>
      <c r="AJ73" s="60"/>
      <c r="AK73" s="61"/>
      <c r="AL73" s="63" t="s">
        <v>65</v>
      </c>
      <c r="AM73" s="61" t="s">
        <v>66</v>
      </c>
      <c r="AN73" s="66" t="s">
        <v>1</v>
      </c>
      <c r="AO73" s="66" t="s">
        <v>2</v>
      </c>
      <c r="AP73" s="66" t="s">
        <v>3</v>
      </c>
      <c r="AQ73" s="66" t="s">
        <v>4</v>
      </c>
      <c r="AR73" s="65" t="s">
        <v>5</v>
      </c>
      <c r="AS73" s="13"/>
      <c r="AT73" s="59" t="s">
        <v>64</v>
      </c>
      <c r="AU73" s="60"/>
      <c r="AV73" s="61"/>
      <c r="AW73" s="63" t="s">
        <v>65</v>
      </c>
      <c r="AX73" s="61" t="s">
        <v>66</v>
      </c>
      <c r="AY73" s="66" t="s">
        <v>1</v>
      </c>
      <c r="AZ73" s="66" t="s">
        <v>2</v>
      </c>
      <c r="BA73" s="66" t="s">
        <v>3</v>
      </c>
      <c r="BB73" s="66" t="s">
        <v>4</v>
      </c>
      <c r="BC73" s="65" t="s">
        <v>5</v>
      </c>
    </row>
    <row r="74" spans="1:55" x14ac:dyDescent="0.4">
      <c r="B74" s="62">
        <v>70</v>
      </c>
      <c r="C74" s="63"/>
      <c r="D74" s="61"/>
      <c r="E74" s="65"/>
      <c r="F74" s="65"/>
      <c r="G74" s="3">
        <f>MAX(INDEX(マスタ裏!$B$4:$DN$8,MATCH(G73,マスタ裏!$A$4:$A$8,0),MATCH(B72&amp;B74,マスタ裏!$B$3:$DN$3,0)),IF(H72="ピクセルリマスター",0,-1))</f>
        <v>85</v>
      </c>
      <c r="H74" s="3">
        <f>MAX(INDEX(マスタ裏!$B$4:$DN$8,MATCH(H73,マスタ裏!$A$4:$A$8,0),MATCH(B72&amp;B74,マスタ裏!$B$3:$DN$3,0)),IF(H72="ピクセルリマスター",0,-1))</f>
        <v>41</v>
      </c>
      <c r="I74" s="3">
        <f>MAX(INDEX(マスタ裏!$B$4:$DN$8,MATCH(I73,マスタ裏!$A$4:$A$8,0),MATCH(B72&amp;B74,マスタ裏!$B$3:$DN$3,0)),IF(H72="ピクセルリマスター",0,-1))</f>
        <v>70</v>
      </c>
      <c r="J74" s="3">
        <f>MAX(INDEX(マスタ裏!$B$4:$DN$8,MATCH(J73,マスタ裏!$A$4:$A$8,0),MATCH(B72&amp;B74,マスタ裏!$B$3:$DN$3,0)),IF(H72="ピクセルリマスター",0,-1))</f>
        <v>36</v>
      </c>
      <c r="K74" s="3">
        <f>MAX(INDEX(マスタ裏!$B$4:$DN$8,MATCH(K73,マスタ裏!$A$4:$A$8,0),MATCH(B72&amp;B74,マスタ裏!$B$3:$DN$3,0)),IF(H72="ピクセルリマスター",0,-1))</f>
        <v>41</v>
      </c>
      <c r="L74" s="13"/>
      <c r="M74" s="62">
        <v>70</v>
      </c>
      <c r="N74" s="63"/>
      <c r="O74" s="61"/>
      <c r="P74" s="65"/>
      <c r="Q74" s="65"/>
      <c r="R74" s="3">
        <f>MAX(INDEX(マスタ裏!$B$4:$DN$8,MATCH(R73,マスタ裏!$A$4:$A$8,0),MATCH(M72&amp;M74,マスタ裏!$B$3:$DN$3,0)),IF(S72="ピクセルリマスター",0,-1))</f>
        <v>73</v>
      </c>
      <c r="S74" s="3">
        <f>MAX(INDEX(マスタ裏!$B$4:$DN$8,MATCH(S73,マスタ裏!$A$4:$A$8,0),MATCH(M72&amp;M74,マスタ裏!$B$3:$DN$3,0)),IF(S72="ピクセルリマスター",0,-1))</f>
        <v>48</v>
      </c>
      <c r="T74" s="3">
        <f>MAX(INDEX(マスタ裏!$B$4:$DN$8,MATCH(T73,マスタ裏!$A$4:$A$8,0),MATCH(M72&amp;M74,マスタ裏!$B$3:$DN$3,0)),IF(S72="ピクセルリマスター",0,-1))</f>
        <v>63</v>
      </c>
      <c r="U74" s="3">
        <f>MAX(INDEX(マスタ裏!$B$4:$DN$8,MATCH(U73,マスタ裏!$A$4:$A$8,0),MATCH(M72&amp;M74,マスタ裏!$B$3:$DN$3,0)),IF(S72="ピクセルリマスター",0,-1))</f>
        <v>12</v>
      </c>
      <c r="V74" s="3">
        <f>MAX(INDEX(マスタ裏!$B$4:$DN$8,MATCH(V73,マスタ裏!$A$4:$A$8,0),MATCH(M72&amp;M74,マスタ裏!$B$3:$DN$3,0)),IF(S72="ピクセルリマスター",0,-1))</f>
        <v>39</v>
      </c>
      <c r="W74" s="13"/>
      <c r="X74" s="62">
        <v>70</v>
      </c>
      <c r="Y74" s="63"/>
      <c r="Z74" s="61"/>
      <c r="AA74" s="65"/>
      <c r="AB74" s="65"/>
      <c r="AC74" s="3">
        <f>MAX(INDEX(マスタ裏!$B$4:$DN$8,MATCH(AC73,マスタ裏!$A$4:$A$8,0),MATCH(X72&amp;X74,マスタ裏!$B$3:$DN$3,0)),IF(AD72="ピクセルリマスター",0,-1))</f>
        <v>36</v>
      </c>
      <c r="AD74" s="3">
        <f>MAX(INDEX(マスタ裏!$B$4:$DN$8,MATCH(AD73,マスタ裏!$A$4:$A$8,0),MATCH(X72&amp;X74,マスタ裏!$B$3:$DN$3,0)),IF(AD72="ピクセルリマスター",0,-1))</f>
        <v>33</v>
      </c>
      <c r="AE74" s="3">
        <f>MAX(INDEX(マスタ裏!$B$4:$DN$8,MATCH(AE73,マスタ裏!$A$4:$A$8,0),MATCH(X72&amp;X74,マスタ裏!$B$3:$DN$3,0)),IF(AD72="ピクセルリマスター",0,-1))</f>
        <v>34</v>
      </c>
      <c r="AF74" s="3">
        <f>MAX(INDEX(マスタ裏!$B$4:$DN$8,MATCH(AF73,マスタ裏!$A$4:$A$8,0),MATCH(X72&amp;X74,マスタ裏!$B$3:$DN$3,0)),IF(AD72="ピクセルリマスター",0,-1))</f>
        <v>63</v>
      </c>
      <c r="AG74" s="3">
        <f>MAX(INDEX(マスタ裏!$B$4:$DN$8,MATCH(AG73,マスタ裏!$A$4:$A$8,0),MATCH(X72&amp;X74,マスタ裏!$B$3:$DN$3,0)),IF(AD72="ピクセルリマスター",0,-1))</f>
        <v>54</v>
      </c>
      <c r="AH74" s="13"/>
      <c r="AI74" s="62">
        <v>70</v>
      </c>
      <c r="AJ74" s="63"/>
      <c r="AK74" s="61"/>
      <c r="AL74" s="65"/>
      <c r="AM74" s="65"/>
      <c r="AN74" s="3">
        <f>MAX(INDEX(マスタ裏!$B$4:$DN$8,MATCH(AN73,マスタ裏!$A$4:$A$8,0),MATCH(AI72&amp;AI74,マスタ裏!$B$3:$DN$3,0)),IF(AO72="ピクセルリマスター",0,-1))</f>
        <v>48</v>
      </c>
      <c r="AO74" s="3">
        <f>MAX(INDEX(マスタ裏!$B$4:$DN$8,MATCH(AO73,マスタ裏!$A$4:$A$8,0),MATCH(AI72&amp;AI74,マスタ裏!$B$3:$DN$3,0)),IF(AO72="ピクセルリマスター",0,-1))</f>
        <v>32</v>
      </c>
      <c r="AP74" s="3">
        <f>MAX(INDEX(マスタ裏!$B$4:$DN$8,MATCH(AP73,マスタ裏!$A$4:$A$8,0),MATCH(AI72&amp;AI74,マスタ裏!$B$3:$DN$3,0)),IF(AO72="ピクセルリマスター",0,-1))</f>
        <v>42</v>
      </c>
      <c r="AQ74" s="3">
        <f>MAX(INDEX(マスタ裏!$B$4:$DN$8,MATCH(AQ73,マスタ裏!$A$4:$A$8,0),MATCH(AI72&amp;AI74,マスタ裏!$B$3:$DN$3,0)),IF(AO72="ピクセルリマスター",0,-1))</f>
        <v>22</v>
      </c>
      <c r="AR74" s="3">
        <f>MAX(INDEX(マスタ裏!$B$4:$DN$8,MATCH(AR73,マスタ裏!$A$4:$A$8,0),MATCH(AI72&amp;AI74,マスタ裏!$B$3:$DN$3,0)),IF(AO72="ピクセルリマスター",0,-1))</f>
        <v>71</v>
      </c>
      <c r="AS74" s="13"/>
      <c r="AT74" s="62">
        <v>70</v>
      </c>
      <c r="AU74" s="63"/>
      <c r="AV74" s="61"/>
      <c r="AW74" s="65"/>
      <c r="AX74" s="65"/>
      <c r="AY74" s="3">
        <f>MAX(INDEX(マスタ裏!$B$4:$DN$8,MATCH(AY73,マスタ裏!$A$4:$A$8,0),MATCH(AT72&amp;AT74,マスタ裏!$B$3:$DN$3,0)),IF(AZ72="ピクセルリマスター",0,-1))</f>
        <v>59</v>
      </c>
      <c r="AZ74" s="3">
        <f>MAX(INDEX(マスタ裏!$B$4:$DN$8,MATCH(AZ73,マスタ裏!$A$4:$A$8,0),MATCH(AT72&amp;AT74,マスタ裏!$B$3:$DN$3,0)),IF(AZ72="ピクセルリマスター",0,-1))</f>
        <v>54</v>
      </c>
      <c r="BA74" s="3">
        <f>MAX(INDEX(マスタ裏!$B$4:$DN$8,MATCH(BA73,マスタ裏!$A$4:$A$8,0),MATCH(AT72&amp;AT74,マスタ裏!$B$3:$DN$3,0)),IF(AZ72="ピクセルリマスター",0,-1))</f>
        <v>47</v>
      </c>
      <c r="BB74" s="3">
        <f>MAX(INDEX(マスタ裏!$B$4:$DN$8,MATCH(BB73,マスタ裏!$A$4:$A$8,0),MATCH(AT72&amp;AT74,マスタ裏!$B$3:$DN$3,0)),IF(AZ72="ピクセルリマスター",0,-1))</f>
        <v>34</v>
      </c>
      <c r="BC74" s="3">
        <f>MAX(INDEX(マスタ裏!$B$4:$DN$8,MATCH(BC73,マスタ裏!$A$4:$A$8,0),MATCH(AT72&amp;AT74,マスタ裏!$B$3:$DN$3,0)),IF(AZ72="ピクセルリマスター",0,-1))</f>
        <v>25</v>
      </c>
    </row>
    <row r="75" spans="1:55" x14ac:dyDescent="0.4">
      <c r="B75" s="64" t="s">
        <v>6</v>
      </c>
      <c r="C75" s="63"/>
      <c r="D75" s="61"/>
      <c r="E75" s="14"/>
      <c r="F75" s="14"/>
      <c r="G75" s="3">
        <f>MAX(INDEX(マスタ裏!$B$4:$DN$8,MATCH(G73,マスタ裏!$A$4:$A$8,0),MATCH(B72&amp;$B75,マスタ裏!$B$3:$DN$3,0)),IF(H72="ピクセルリマスター",0,-1))</f>
        <v>-1</v>
      </c>
      <c r="H75" s="3">
        <f>MAX(INDEX(マスタ裏!$B$4:$DN$8,MATCH(H73,マスタ裏!$A$4:$A$8,0),MATCH(B72&amp;$B75,マスタ裏!$B$3:$DN$3,0)),IF(H72="ピクセルリマスター",0,-1))</f>
        <v>-1</v>
      </c>
      <c r="I75" s="3">
        <f>MAX(INDEX(マスタ裏!$B$4:$DN$8,MATCH(I73,マスタ裏!$A$4:$A$8,0),MATCH(B72&amp;$B75,マスタ裏!$B$3:$DN$3,0)),IF(H72="ピクセルリマスター",0,-1))</f>
        <v>0</v>
      </c>
      <c r="J75" s="3">
        <f>MAX(INDEX(マスタ裏!$B$4:$DN$8,MATCH(J73,マスタ裏!$A$4:$A$8,0),MATCH(B72&amp;$B75,マスタ裏!$B$3:$DN$3,0)),IF(H72="ピクセルリマスター",0,-1))</f>
        <v>-1</v>
      </c>
      <c r="K75" s="3">
        <f>MAX(INDEX(マスタ裏!$B$4:$DN$8,MATCH(K73,マスタ裏!$A$4:$A$8,0),MATCH(B72&amp;$B75,マスタ裏!$B$3:$DN$3,0)),IF(H72="ピクセルリマスター",0,-1))</f>
        <v>-1</v>
      </c>
      <c r="L75" s="13"/>
      <c r="M75" s="64" t="s">
        <v>6</v>
      </c>
      <c r="N75" s="63"/>
      <c r="O75" s="61"/>
      <c r="P75" s="14"/>
      <c r="Q75" s="14"/>
      <c r="R75" s="3">
        <f>MAX(INDEX(マスタ裏!$B$4:$DN$8,MATCH(R73,マスタ裏!$A$4:$A$8,0),MATCH(M72&amp;$B75,マスタ裏!$B$3:$DN$3,0)),IF(S72="ピクセルリマスター",0,-1))</f>
        <v>-1</v>
      </c>
      <c r="S75" s="3">
        <f>MAX(INDEX(マスタ裏!$B$4:$DN$8,MATCH(S73,マスタ裏!$A$4:$A$8,0),MATCH(M72&amp;$B75,マスタ裏!$B$3:$DN$3,0)),IF(S72="ピクセルリマスター",0,-1))</f>
        <v>-1</v>
      </c>
      <c r="T75" s="3">
        <f>MAX(INDEX(マスタ裏!$B$4:$DN$8,MATCH(T73,マスタ裏!$A$4:$A$8,0),MATCH(M72&amp;$B75,マスタ裏!$B$3:$DN$3,0)),IF(S72="ピクセルリマスター",0,-1))</f>
        <v>-1</v>
      </c>
      <c r="U75" s="3">
        <f>MAX(INDEX(マスタ裏!$B$4:$DN$8,MATCH(U73,マスタ裏!$A$4:$A$8,0),MATCH(M72&amp;$B75,マスタ裏!$B$3:$DN$3,0)),IF(S72="ピクセルリマスター",0,-1))</f>
        <v>-1</v>
      </c>
      <c r="V75" s="3">
        <f>MAX(INDEX(マスタ裏!$B$4:$DN$8,MATCH(V73,マスタ裏!$A$4:$A$8,0),MATCH(M72&amp;$B75,マスタ裏!$B$3:$DN$3,0)),IF(S72="ピクセルリマスター",0,-1))</f>
        <v>-1</v>
      </c>
      <c r="W75" s="13"/>
      <c r="X75" s="64" t="s">
        <v>6</v>
      </c>
      <c r="Y75" s="63"/>
      <c r="Z75" s="61"/>
      <c r="AA75" s="14"/>
      <c r="AB75" s="14"/>
      <c r="AC75" s="3">
        <f>MAX(INDEX(マスタ裏!$B$4:$DN$8,MATCH(AC73,マスタ裏!$A$4:$A$8,0),MATCH(X72&amp;$B75,マスタ裏!$B$3:$DN$3,0)),IF(AD72="ピクセルリマスター",0,-1))</f>
        <v>-1</v>
      </c>
      <c r="AD75" s="3">
        <f>MAX(INDEX(マスタ裏!$B$4:$DN$8,MATCH(AD73,マスタ裏!$A$4:$A$8,0),MATCH(X72&amp;$B75,マスタ裏!$B$3:$DN$3,0)),IF(AD72="ピクセルリマスター",0,-1))</f>
        <v>0</v>
      </c>
      <c r="AE75" s="3">
        <f>MAX(INDEX(マスタ裏!$B$4:$DN$8,MATCH(AE73,マスタ裏!$A$4:$A$8,0),MATCH(X72&amp;$B75,マスタ裏!$B$3:$DN$3,0)),IF(AD72="ピクセルリマスター",0,-1))</f>
        <v>0</v>
      </c>
      <c r="AF75" s="3">
        <f>MAX(INDEX(マスタ裏!$B$4:$DN$8,MATCH(AF73,マスタ裏!$A$4:$A$8,0),MATCH(X72&amp;$B75,マスタ裏!$B$3:$DN$3,0)),IF(AD72="ピクセルリマスター",0,-1))</f>
        <v>-1</v>
      </c>
      <c r="AG75" s="3">
        <f>MAX(INDEX(マスタ裏!$B$4:$DN$8,MATCH(AG73,マスタ裏!$A$4:$A$8,0),MATCH(X72&amp;$B75,マスタ裏!$B$3:$DN$3,0)),IF(AD72="ピクセルリマスター",0,-1))</f>
        <v>-1</v>
      </c>
      <c r="AH75" s="13"/>
      <c r="AI75" s="64" t="s">
        <v>6</v>
      </c>
      <c r="AJ75" s="63"/>
      <c r="AK75" s="61"/>
      <c r="AL75" s="14"/>
      <c r="AM75" s="14"/>
      <c r="AN75" s="3">
        <f>MAX(INDEX(マスタ裏!$B$4:$DN$8,MATCH(AN73,マスタ裏!$A$4:$A$8,0),MATCH(AI72&amp;$B75,マスタ裏!$B$3:$DN$3,0)),IF(AO72="ピクセルリマスター",0,-1))</f>
        <v>0</v>
      </c>
      <c r="AO75" s="3">
        <f>MAX(INDEX(マスタ裏!$B$4:$DN$8,MATCH(AO73,マスタ裏!$A$4:$A$8,0),MATCH(AI72&amp;$B75,マスタ裏!$B$3:$DN$3,0)),IF(AO72="ピクセルリマスター",0,-1))</f>
        <v>0</v>
      </c>
      <c r="AP75" s="3">
        <f>MAX(INDEX(マスタ裏!$B$4:$DN$8,MATCH(AP73,マスタ裏!$A$4:$A$8,0),MATCH(AI72&amp;$B75,マスタ裏!$B$3:$DN$3,0)),IF(AO72="ピクセルリマスター",0,-1))</f>
        <v>-1</v>
      </c>
      <c r="AQ75" s="3">
        <f>MAX(INDEX(マスタ裏!$B$4:$DN$8,MATCH(AQ73,マスタ裏!$A$4:$A$8,0),MATCH(AI72&amp;$B75,マスタ裏!$B$3:$DN$3,0)),IF(AO72="ピクセルリマスター",0,-1))</f>
        <v>-1</v>
      </c>
      <c r="AR75" s="3">
        <f>MAX(INDEX(マスタ裏!$B$4:$DN$8,MATCH(AR73,マスタ裏!$A$4:$A$8,0),MATCH(AI72&amp;$B75,マスタ裏!$B$3:$DN$3,0)),IF(AO72="ピクセルリマスター",0,-1))</f>
        <v>0</v>
      </c>
      <c r="AS75" s="13"/>
      <c r="AT75" s="64" t="s">
        <v>6</v>
      </c>
      <c r="AU75" s="63"/>
      <c r="AV75" s="61"/>
      <c r="AW75" s="14"/>
      <c r="AX75" s="14"/>
      <c r="AY75" s="3">
        <f>MAX(INDEX(マスタ裏!$B$4:$DN$8,MATCH(AY73,マスタ裏!$A$4:$A$8,0),MATCH(AT72&amp;$B75,マスタ裏!$B$3:$DN$3,0)),IF(AZ72="ピクセルリマスター",0,-1))</f>
        <v>-1</v>
      </c>
      <c r="AZ75" s="3">
        <f>MAX(INDEX(マスタ裏!$B$4:$DN$8,MATCH(AZ73,マスタ裏!$A$4:$A$8,0),MATCH(AT72&amp;$B75,マスタ裏!$B$3:$DN$3,0)),IF(AZ72="ピクセルリマスター",0,-1))</f>
        <v>-1</v>
      </c>
      <c r="BA75" s="3">
        <f>MAX(INDEX(マスタ裏!$B$4:$DN$8,MATCH(BA73,マスタ裏!$A$4:$A$8,0),MATCH(AT72&amp;$B75,マスタ裏!$B$3:$DN$3,0)),IF(AZ72="ピクセルリマスター",0,-1))</f>
        <v>0</v>
      </c>
      <c r="BB75" s="3">
        <f>MAX(INDEX(マスタ裏!$B$4:$DN$8,MATCH(BB73,マスタ裏!$A$4:$A$8,0),MATCH(AT72&amp;$B75,マスタ裏!$B$3:$DN$3,0)),IF(AZ72="ピクセルリマスター",0,-1))</f>
        <v>-1</v>
      </c>
      <c r="BC75" s="3">
        <f>MAX(INDEX(マスタ裏!$B$4:$DN$8,MATCH(BC73,マスタ裏!$A$4:$A$8,0),MATCH(AT72&amp;$B75,マスタ裏!$B$3:$DN$3,0)),IF(AZ72="ピクセルリマスター",0,-1))</f>
        <v>0</v>
      </c>
    </row>
    <row r="76" spans="1:55" x14ac:dyDescent="0.4">
      <c r="B76" s="64" t="s">
        <v>7</v>
      </c>
      <c r="C76" s="63"/>
      <c r="D76" s="61"/>
      <c r="E76" s="14"/>
      <c r="F76" s="14"/>
      <c r="G76" s="3">
        <f>MAX(INDEX(マスタ裏!$B$4:$DN$8,MATCH(G73,マスタ裏!$A$4:$A$8,0),MATCH(B72&amp;$B76,マスタ裏!$B$3:$DN$3,0)),IF(H72="ピクセルリマスター",0,-1))</f>
        <v>0</v>
      </c>
      <c r="H76" s="3">
        <f>MAX(INDEX(マスタ裏!$B$4:$DN$8,MATCH(H73,マスタ裏!$A$4:$A$8,0),MATCH(B72&amp;$B76,マスタ裏!$B$3:$DN$3,0)),IF(H72="ピクセルリマスター",0,-1))</f>
        <v>0</v>
      </c>
      <c r="I76" s="3">
        <f>MAX(INDEX(マスタ裏!$B$4:$DN$8,MATCH(I73,マスタ裏!$A$4:$A$8,0),MATCH(B72&amp;$B76,マスタ裏!$B$3:$DN$3,0)),IF(H72="ピクセルリマスター",0,-1))</f>
        <v>1</v>
      </c>
      <c r="J76" s="3">
        <f>MAX(INDEX(マスタ裏!$B$4:$DN$8,MATCH(J73,マスタ裏!$A$4:$A$8,0),MATCH(B72&amp;$B76,マスタ裏!$B$3:$DN$3,0)),IF(H72="ピクセルリマスター",0,-1))</f>
        <v>1</v>
      </c>
      <c r="K76" s="3">
        <f>MAX(INDEX(マスタ裏!$B$4:$DN$8,MATCH(K73,マスタ裏!$A$4:$A$8,0),MATCH(B72&amp;$B76,マスタ裏!$B$3:$DN$3,0)),IF(H72="ピクセルリマスター",0,-1))</f>
        <v>0</v>
      </c>
      <c r="L76" s="13"/>
      <c r="M76" s="64" t="s">
        <v>7</v>
      </c>
      <c r="N76" s="63"/>
      <c r="O76" s="61"/>
      <c r="P76" s="14"/>
      <c r="Q76" s="14"/>
      <c r="R76" s="3">
        <f>MAX(INDEX(マスタ裏!$B$4:$DN$8,MATCH(R73,マスタ裏!$A$4:$A$8,0),MATCH(M72&amp;$B76,マスタ裏!$B$3:$DN$3,0)),IF(S72="ピクセルリマスター",0,-1))</f>
        <v>0</v>
      </c>
      <c r="S76" s="3">
        <f>MAX(INDEX(マスタ裏!$B$4:$DN$8,MATCH(S73,マスタ裏!$A$4:$A$8,0),MATCH(M72&amp;$B76,マスタ裏!$B$3:$DN$3,0)),IF(S72="ピクセルリマスター",0,-1))</f>
        <v>-1</v>
      </c>
      <c r="T76" s="3">
        <f>MAX(INDEX(マスタ裏!$B$4:$DN$8,MATCH(T73,マスタ裏!$A$4:$A$8,0),MATCH(M72&amp;$B76,マスタ裏!$B$3:$DN$3,0)),IF(S72="ピクセルリマスター",0,-1))</f>
        <v>0</v>
      </c>
      <c r="U76" s="3">
        <f>MAX(INDEX(マスタ裏!$B$4:$DN$8,MATCH(U73,マスタ裏!$A$4:$A$8,0),MATCH(M72&amp;$B76,マスタ裏!$B$3:$DN$3,0)),IF(S72="ピクセルリマスター",0,-1))</f>
        <v>0</v>
      </c>
      <c r="V76" s="3">
        <f>MAX(INDEX(マスタ裏!$B$4:$DN$8,MATCH(V73,マスタ裏!$A$4:$A$8,0),MATCH(M72&amp;$B76,マスタ裏!$B$3:$DN$3,0)),IF(S72="ピクセルリマスター",0,-1))</f>
        <v>-1</v>
      </c>
      <c r="W76" s="13"/>
      <c r="X76" s="64" t="s">
        <v>7</v>
      </c>
      <c r="Y76" s="63"/>
      <c r="Z76" s="61"/>
      <c r="AA76" s="14"/>
      <c r="AB76" s="14"/>
      <c r="AC76" s="3">
        <f>MAX(INDEX(マスタ裏!$B$4:$DN$8,MATCH(AC73,マスタ裏!$A$4:$A$8,0),MATCH(X72&amp;$B76,マスタ裏!$B$3:$DN$3,0)),IF(AD72="ピクセルリマスター",0,-1))</f>
        <v>-1</v>
      </c>
      <c r="AD76" s="3">
        <f>MAX(INDEX(マスタ裏!$B$4:$DN$8,MATCH(AD73,マスタ裏!$A$4:$A$8,0),MATCH(X72&amp;$B76,マスタ裏!$B$3:$DN$3,0)),IF(AD72="ピクセルリマスター",0,-1))</f>
        <v>0</v>
      </c>
      <c r="AE76" s="3">
        <f>MAX(INDEX(マスタ裏!$B$4:$DN$8,MATCH(AE73,マスタ裏!$A$4:$A$8,0),MATCH(X72&amp;$B76,マスタ裏!$B$3:$DN$3,0)),IF(AD72="ピクセルリマスター",0,-1))</f>
        <v>-1</v>
      </c>
      <c r="AF76" s="3">
        <f>MAX(INDEX(マスタ裏!$B$4:$DN$8,MATCH(AF73,マスタ裏!$A$4:$A$8,0),MATCH(X72&amp;$B76,マスタ裏!$B$3:$DN$3,0)),IF(AD72="ピクセルリマスター",0,-1))</f>
        <v>0</v>
      </c>
      <c r="AG76" s="3">
        <f>MAX(INDEX(マスタ裏!$B$4:$DN$8,MATCH(AG73,マスタ裏!$A$4:$A$8,0),MATCH(X72&amp;$B76,マスタ裏!$B$3:$DN$3,0)),IF(AD72="ピクセルリマスター",0,-1))</f>
        <v>-1</v>
      </c>
      <c r="AH76" s="13"/>
      <c r="AI76" s="64" t="s">
        <v>7</v>
      </c>
      <c r="AJ76" s="63"/>
      <c r="AK76" s="61"/>
      <c r="AL76" s="14"/>
      <c r="AM76" s="14"/>
      <c r="AN76" s="3">
        <f>MAX(INDEX(マスタ裏!$B$4:$DN$8,MATCH(AN73,マスタ裏!$A$4:$A$8,0),MATCH(AI72&amp;$B76,マスタ裏!$B$3:$DN$3,0)),IF(AO72="ピクセルリマスター",0,-1))</f>
        <v>-1</v>
      </c>
      <c r="AO76" s="3">
        <f>MAX(INDEX(マスタ裏!$B$4:$DN$8,MATCH(AO73,マスタ裏!$A$4:$A$8,0),MATCH(AI72&amp;$B76,マスタ裏!$B$3:$DN$3,0)),IF(AO72="ピクセルリマスター",0,-1))</f>
        <v>0</v>
      </c>
      <c r="AP76" s="3">
        <f>MAX(INDEX(マスタ裏!$B$4:$DN$8,MATCH(AP73,マスタ裏!$A$4:$A$8,0),MATCH(AI72&amp;$B76,マスタ裏!$B$3:$DN$3,0)),IF(AO72="ピクセルリマスター",0,-1))</f>
        <v>-1</v>
      </c>
      <c r="AQ76" s="3">
        <f>MAX(INDEX(マスタ裏!$B$4:$DN$8,MATCH(AQ73,マスタ裏!$A$4:$A$8,0),MATCH(AI72&amp;$B76,マスタ裏!$B$3:$DN$3,0)),IF(AO72="ピクセルリマスター",0,-1))</f>
        <v>0</v>
      </c>
      <c r="AR76" s="3">
        <f>MAX(INDEX(マスタ裏!$B$4:$DN$8,MATCH(AR73,マスタ裏!$A$4:$A$8,0),MATCH(AI72&amp;$B76,マスタ裏!$B$3:$DN$3,0)),IF(AO72="ピクセルリマスター",0,-1))</f>
        <v>0</v>
      </c>
      <c r="AS76" s="13"/>
      <c r="AT76" s="64" t="s">
        <v>7</v>
      </c>
      <c r="AU76" s="63"/>
      <c r="AV76" s="61"/>
      <c r="AW76" s="14"/>
      <c r="AX76" s="14"/>
      <c r="AY76" s="3">
        <f>MAX(INDEX(マスタ裏!$B$4:$DN$8,MATCH(AY73,マスタ裏!$A$4:$A$8,0),MATCH(AT72&amp;$B76,マスタ裏!$B$3:$DN$3,0)),IF(AZ72="ピクセルリマスター",0,-1))</f>
        <v>1</v>
      </c>
      <c r="AZ76" s="3">
        <f>MAX(INDEX(マスタ裏!$B$4:$DN$8,MATCH(AZ73,マスタ裏!$A$4:$A$8,0),MATCH(AT72&amp;$B76,マスタ裏!$B$3:$DN$3,0)),IF(AZ72="ピクセルリマスター",0,-1))</f>
        <v>0</v>
      </c>
      <c r="BA76" s="3">
        <f>MAX(INDEX(マスタ裏!$B$4:$DN$8,MATCH(BA73,マスタ裏!$A$4:$A$8,0),MATCH(AT72&amp;$B76,マスタ裏!$B$3:$DN$3,0)),IF(AZ72="ピクセルリマスター",0,-1))</f>
        <v>0</v>
      </c>
      <c r="BB76" s="3">
        <f>MAX(INDEX(マスタ裏!$B$4:$DN$8,MATCH(BB73,マスタ裏!$A$4:$A$8,0),MATCH(AT72&amp;$B76,マスタ裏!$B$3:$DN$3,0)),IF(AZ72="ピクセルリマスター",0,-1))</f>
        <v>0</v>
      </c>
      <c r="BC76" s="3">
        <f>MAX(INDEX(マスタ裏!$B$4:$DN$8,MATCH(BC73,マスタ裏!$A$4:$A$8,0),MATCH(AT72&amp;$B76,マスタ裏!$B$3:$DN$3,0)),IF(AZ72="ピクセルリマスター",0,-1))</f>
        <v>0</v>
      </c>
    </row>
    <row r="77" spans="1:55" x14ac:dyDescent="0.4">
      <c r="B77" s="64" t="s">
        <v>8</v>
      </c>
      <c r="C77" s="63"/>
      <c r="D77" s="61"/>
      <c r="E77" s="14"/>
      <c r="F77" s="14"/>
      <c r="G77" s="3">
        <f>MAX(INDEX(マスタ裏!$B$4:$DN$8,MATCH(G73,マスタ裏!$A$4:$A$8,0),MATCH(B72&amp;$B77,マスタ裏!$B$3:$DN$3,0)),IF(H72="ピクセルリマスター",0,-1))</f>
        <v>1</v>
      </c>
      <c r="H77" s="3">
        <f>MAX(INDEX(マスタ裏!$B$4:$DN$8,MATCH(H73,マスタ裏!$A$4:$A$8,0),MATCH(B72&amp;$B77,マスタ裏!$B$3:$DN$3,0)),IF(H72="ピクセルリマスター",0,-1))</f>
        <v>0</v>
      </c>
      <c r="I77" s="3">
        <f>MAX(INDEX(マスタ裏!$B$4:$DN$8,MATCH(I73,マスタ裏!$A$4:$A$8,0),MATCH(B72&amp;$B77,マスタ裏!$B$3:$DN$3,0)),IF(H72="ピクセルリマスター",0,-1))</f>
        <v>1</v>
      </c>
      <c r="J77" s="3">
        <f>MAX(INDEX(マスタ裏!$B$4:$DN$8,MATCH(J73,マスタ裏!$A$4:$A$8,0),MATCH(B72&amp;$B77,マスタ裏!$B$3:$DN$3,0)),IF(H72="ピクセルリマスター",0,-1))</f>
        <v>0</v>
      </c>
      <c r="K77" s="3">
        <f>MAX(INDEX(マスタ裏!$B$4:$DN$8,MATCH(K73,マスタ裏!$A$4:$A$8,0),MATCH(B72&amp;$B77,マスタ裏!$B$3:$DN$3,0)),IF(H72="ピクセルリマスター",0,-1))</f>
        <v>1</v>
      </c>
      <c r="L77" s="13"/>
      <c r="M77" s="64" t="s">
        <v>8</v>
      </c>
      <c r="N77" s="63"/>
      <c r="O77" s="61"/>
      <c r="P77" s="14"/>
      <c r="Q77" s="14"/>
      <c r="R77" s="3">
        <f>MAX(INDEX(マスタ裏!$B$4:$DN$8,MATCH(R73,マスタ裏!$A$4:$A$8,0),MATCH(M72&amp;$B77,マスタ裏!$B$3:$DN$3,0)),IF(S72="ピクセルリマスター",0,-1))</f>
        <v>1</v>
      </c>
      <c r="S77" s="3">
        <f>MAX(INDEX(マスタ裏!$B$4:$DN$8,MATCH(S73,マスタ裏!$A$4:$A$8,0),MATCH(M72&amp;$B77,マスタ裏!$B$3:$DN$3,0)),IF(S72="ピクセルリマスター",0,-1))</f>
        <v>1</v>
      </c>
      <c r="T77" s="3">
        <f>MAX(INDEX(マスタ裏!$B$4:$DN$8,MATCH(T73,マスタ裏!$A$4:$A$8,0),MATCH(M72&amp;$B77,マスタ裏!$B$3:$DN$3,0)),IF(S72="ピクセルリマスター",0,-1))</f>
        <v>1</v>
      </c>
      <c r="U77" s="3">
        <f>MAX(INDEX(マスタ裏!$B$4:$DN$8,MATCH(U73,マスタ裏!$A$4:$A$8,0),MATCH(M72&amp;$B77,マスタ裏!$B$3:$DN$3,0)),IF(S72="ピクセルリマスター",0,-1))</f>
        <v>0</v>
      </c>
      <c r="V77" s="3">
        <f>MAX(INDEX(マスタ裏!$B$4:$DN$8,MATCH(V73,マスタ裏!$A$4:$A$8,0),MATCH(M72&amp;$B77,マスタ裏!$B$3:$DN$3,0)),IF(S72="ピクセルリマスター",0,-1))</f>
        <v>0</v>
      </c>
      <c r="W77" s="13"/>
      <c r="X77" s="64" t="s">
        <v>8</v>
      </c>
      <c r="Y77" s="63"/>
      <c r="Z77" s="61"/>
      <c r="AA77" s="14"/>
      <c r="AB77" s="14"/>
      <c r="AC77" s="3">
        <f>MAX(INDEX(マスタ裏!$B$4:$DN$8,MATCH(AC73,マスタ裏!$A$4:$A$8,0),MATCH(X72&amp;$B77,マスタ裏!$B$3:$DN$3,0)),IF(AD72="ピクセルリマスター",0,-1))</f>
        <v>-1</v>
      </c>
      <c r="AD77" s="3">
        <f>MAX(INDEX(マスタ裏!$B$4:$DN$8,MATCH(AD73,マスタ裏!$A$4:$A$8,0),MATCH(X72&amp;$B77,マスタ裏!$B$3:$DN$3,0)),IF(AD72="ピクセルリマスター",0,-1))</f>
        <v>-1</v>
      </c>
      <c r="AE77" s="3">
        <f>MAX(INDEX(マスタ裏!$B$4:$DN$8,MATCH(AE73,マスタ裏!$A$4:$A$8,0),MATCH(X72&amp;$B77,マスタ裏!$B$3:$DN$3,0)),IF(AD72="ピクセルリマスター",0,-1))</f>
        <v>0</v>
      </c>
      <c r="AF77" s="3">
        <f>MAX(INDEX(マスタ裏!$B$4:$DN$8,MATCH(AF73,マスタ裏!$A$4:$A$8,0),MATCH(X72&amp;$B77,マスタ裏!$B$3:$DN$3,0)),IF(AD72="ピクセルリマスター",0,-1))</f>
        <v>0</v>
      </c>
      <c r="AG77" s="3">
        <f>MAX(INDEX(マスタ裏!$B$4:$DN$8,MATCH(AG73,マスタ裏!$A$4:$A$8,0),MATCH(X72&amp;$B77,マスタ裏!$B$3:$DN$3,0)),IF(AD72="ピクセルリマスター",0,-1))</f>
        <v>-1</v>
      </c>
      <c r="AH77" s="13"/>
      <c r="AI77" s="64" t="s">
        <v>8</v>
      </c>
      <c r="AJ77" s="63"/>
      <c r="AK77" s="61"/>
      <c r="AL77" s="14"/>
      <c r="AM77" s="14"/>
      <c r="AN77" s="3">
        <f>MAX(INDEX(マスタ裏!$B$4:$DN$8,MATCH(AN73,マスタ裏!$A$4:$A$8,0),MATCH(AI72&amp;$B77,マスタ裏!$B$3:$DN$3,0)),IF(AO72="ピクセルリマスター",0,-1))</f>
        <v>1</v>
      </c>
      <c r="AO77" s="3">
        <f>MAX(INDEX(マスタ裏!$B$4:$DN$8,MATCH(AO73,マスタ裏!$A$4:$A$8,0),MATCH(AI72&amp;$B77,マスタ裏!$B$3:$DN$3,0)),IF(AO72="ピクセルリマスター",0,-1))</f>
        <v>0</v>
      </c>
      <c r="AP77" s="3">
        <f>MAX(INDEX(マスタ裏!$B$4:$DN$8,MATCH(AP73,マスタ裏!$A$4:$A$8,0),MATCH(AI72&amp;$B77,マスタ裏!$B$3:$DN$3,0)),IF(AO72="ピクセルリマスター",0,-1))</f>
        <v>1</v>
      </c>
      <c r="AQ77" s="3">
        <f>MAX(INDEX(マスタ裏!$B$4:$DN$8,MATCH(AQ73,マスタ裏!$A$4:$A$8,0),MATCH(AI72&amp;$B77,マスタ裏!$B$3:$DN$3,0)),IF(AO72="ピクセルリマスター",0,-1))</f>
        <v>0</v>
      </c>
      <c r="AR77" s="3">
        <f>MAX(INDEX(マスタ裏!$B$4:$DN$8,MATCH(AR73,マスタ裏!$A$4:$A$8,0),MATCH(AI72&amp;$B77,マスタ裏!$B$3:$DN$3,0)),IF(AO72="ピクセルリマスター",0,-1))</f>
        <v>1</v>
      </c>
      <c r="AS77" s="13"/>
      <c r="AT77" s="64" t="s">
        <v>8</v>
      </c>
      <c r="AU77" s="63"/>
      <c r="AV77" s="61"/>
      <c r="AW77" s="14"/>
      <c r="AX77" s="14"/>
      <c r="AY77" s="3">
        <f>MAX(INDEX(マスタ裏!$B$4:$DN$8,MATCH(AY73,マスタ裏!$A$4:$A$8,0),MATCH(AT72&amp;$B77,マスタ裏!$B$3:$DN$3,0)),IF(AZ72="ピクセルリマスター",0,-1))</f>
        <v>0</v>
      </c>
      <c r="AZ77" s="3">
        <f>MAX(INDEX(マスタ裏!$B$4:$DN$8,MATCH(AZ73,マスタ裏!$A$4:$A$8,0),MATCH(AT72&amp;$B77,マスタ裏!$B$3:$DN$3,0)),IF(AZ72="ピクセルリマスター",0,-1))</f>
        <v>1</v>
      </c>
      <c r="BA77" s="3">
        <f>MAX(INDEX(マスタ裏!$B$4:$DN$8,MATCH(BA73,マスタ裏!$A$4:$A$8,0),MATCH(AT72&amp;$B77,マスタ裏!$B$3:$DN$3,0)),IF(AZ72="ピクセルリマスター",0,-1))</f>
        <v>0</v>
      </c>
      <c r="BB77" s="3">
        <f>MAX(INDEX(マスタ裏!$B$4:$DN$8,MATCH(BB73,マスタ裏!$A$4:$A$8,0),MATCH(AT72&amp;$B77,マスタ裏!$B$3:$DN$3,0)),IF(AZ72="ピクセルリマスター",0,-1))</f>
        <v>0</v>
      </c>
      <c r="BC77" s="3">
        <f>MAX(INDEX(マスタ裏!$B$4:$DN$8,MATCH(BC73,マスタ裏!$A$4:$A$8,0),MATCH(AT72&amp;$B77,マスタ裏!$B$3:$DN$3,0)),IF(AZ72="ピクセルリマスター",0,-1))</f>
        <v>0</v>
      </c>
    </row>
    <row r="78" spans="1:55" x14ac:dyDescent="0.4">
      <c r="B78" s="64" t="s">
        <v>9</v>
      </c>
      <c r="C78" s="63"/>
      <c r="D78" s="61"/>
      <c r="E78" s="14"/>
      <c r="F78" s="14"/>
      <c r="G78" s="3">
        <f>MAX(INDEX(マスタ裏!$B$4:$DN$8,MATCH(G73,マスタ裏!$A$4:$A$8,0),MATCH(B72&amp;$B78,マスタ裏!$B$3:$DN$3,0)),IF(H72="ピクセルリマスター",0,-1))</f>
        <v>1</v>
      </c>
      <c r="H78" s="3">
        <f>MAX(INDEX(マスタ裏!$B$4:$DN$8,MATCH(H73,マスタ裏!$A$4:$A$8,0),MATCH(B72&amp;$B78,マスタ裏!$B$3:$DN$3,0)),IF(H72="ピクセルリマスター",0,-1))</f>
        <v>1</v>
      </c>
      <c r="I78" s="3">
        <f>MAX(INDEX(マスタ裏!$B$4:$DN$8,MATCH(I73,マスタ裏!$A$4:$A$8,0),MATCH(B72&amp;$B78,マスタ裏!$B$3:$DN$3,0)),IF(H72="ピクセルリマスター",0,-1))</f>
        <v>1</v>
      </c>
      <c r="J78" s="3">
        <f>MAX(INDEX(マスタ裏!$B$4:$DN$8,MATCH(J73,マスタ裏!$A$4:$A$8,0),MATCH(B72&amp;$B78,マスタ裏!$B$3:$DN$3,0)),IF(H72="ピクセルリマスター",0,-1))</f>
        <v>1</v>
      </c>
      <c r="K78" s="3">
        <f>MAX(INDEX(マスタ裏!$B$4:$DN$8,MATCH(K73,マスタ裏!$A$4:$A$8,0),MATCH(B72&amp;$B78,マスタ裏!$B$3:$DN$3,0)),IF(H72="ピクセルリマスター",0,-1))</f>
        <v>0</v>
      </c>
      <c r="L78" s="13"/>
      <c r="M78" s="64" t="s">
        <v>9</v>
      </c>
      <c r="N78" s="63"/>
      <c r="O78" s="61"/>
      <c r="P78" s="14"/>
      <c r="Q78" s="14"/>
      <c r="R78" s="3">
        <f>MAX(INDEX(マスタ裏!$B$4:$DN$8,MATCH(R73,マスタ裏!$A$4:$A$8,0),MATCH(M72&amp;$B78,マスタ裏!$B$3:$DN$3,0)),IF(S72="ピクセルリマスター",0,-1))</f>
        <v>1</v>
      </c>
      <c r="S78" s="3">
        <f>MAX(INDEX(マスタ裏!$B$4:$DN$8,MATCH(S73,マスタ裏!$A$4:$A$8,0),MATCH(M72&amp;$B78,マスタ裏!$B$3:$DN$3,0)),IF(S72="ピクセルリマスター",0,-1))</f>
        <v>0</v>
      </c>
      <c r="T78" s="3">
        <f>MAX(INDEX(マスタ裏!$B$4:$DN$8,MATCH(T73,マスタ裏!$A$4:$A$8,0),MATCH(M72&amp;$B78,マスタ裏!$B$3:$DN$3,0)),IF(S72="ピクセルリマスター",0,-1))</f>
        <v>1</v>
      </c>
      <c r="U78" s="3">
        <f>MAX(INDEX(マスタ裏!$B$4:$DN$8,MATCH(U73,マスタ裏!$A$4:$A$8,0),MATCH(M72&amp;$B78,マスタ裏!$B$3:$DN$3,0)),IF(S72="ピクセルリマスター",0,-1))</f>
        <v>1</v>
      </c>
      <c r="V78" s="3">
        <f>MAX(INDEX(マスタ裏!$B$4:$DN$8,MATCH(V73,マスタ裏!$A$4:$A$8,0),MATCH(M72&amp;$B78,マスタ裏!$B$3:$DN$3,0)),IF(S72="ピクセルリマスター",0,-1))</f>
        <v>0</v>
      </c>
      <c r="W78" s="13"/>
      <c r="X78" s="64" t="s">
        <v>9</v>
      </c>
      <c r="Y78" s="63"/>
      <c r="Z78" s="61"/>
      <c r="AA78" s="14"/>
      <c r="AB78" s="14"/>
      <c r="AC78" s="3">
        <f>MAX(INDEX(マスタ裏!$B$4:$DN$8,MATCH(AC73,マスタ裏!$A$4:$A$8,0),MATCH(X72&amp;$B78,マスタ裏!$B$3:$DN$3,0)),IF(AD72="ピクセルリマスター",0,-1))</f>
        <v>1</v>
      </c>
      <c r="AD78" s="3">
        <f>MAX(INDEX(マスタ裏!$B$4:$DN$8,MATCH(AD73,マスタ裏!$A$4:$A$8,0),MATCH(X72&amp;$B78,マスタ裏!$B$3:$DN$3,0)),IF(AD72="ピクセルリマスター",0,-1))</f>
        <v>1</v>
      </c>
      <c r="AE78" s="3">
        <f>MAX(INDEX(マスタ裏!$B$4:$DN$8,MATCH(AE73,マスタ裏!$A$4:$A$8,0),MATCH(X72&amp;$B78,マスタ裏!$B$3:$DN$3,0)),IF(AD72="ピクセルリマスター",0,-1))</f>
        <v>1</v>
      </c>
      <c r="AF78" s="3">
        <f>MAX(INDEX(マスタ裏!$B$4:$DN$8,MATCH(AF73,マスタ裏!$A$4:$A$8,0),MATCH(X72&amp;$B78,マスタ裏!$B$3:$DN$3,0)),IF(AD72="ピクセルリマスター",0,-1))</f>
        <v>1</v>
      </c>
      <c r="AG78" s="3">
        <f>MAX(INDEX(マスタ裏!$B$4:$DN$8,MATCH(AG73,マスタ裏!$A$4:$A$8,0),MATCH(X72&amp;$B78,マスタ裏!$B$3:$DN$3,0)),IF(AD72="ピクセルリマスター",0,-1))</f>
        <v>1</v>
      </c>
      <c r="AH78" s="13"/>
      <c r="AI78" s="64" t="s">
        <v>9</v>
      </c>
      <c r="AJ78" s="63"/>
      <c r="AK78" s="61"/>
      <c r="AL78" s="14"/>
      <c r="AM78" s="14"/>
      <c r="AN78" s="3">
        <f>MAX(INDEX(マスタ裏!$B$4:$DN$8,MATCH(AN73,マスタ裏!$A$4:$A$8,0),MATCH(AI72&amp;$B78,マスタ裏!$B$3:$DN$3,0)),IF(AO72="ピクセルリマスター",0,-1))</f>
        <v>1</v>
      </c>
      <c r="AO78" s="3">
        <f>MAX(INDEX(マスタ裏!$B$4:$DN$8,MATCH(AO73,マスタ裏!$A$4:$A$8,0),MATCH(AI72&amp;$B78,マスタ裏!$B$3:$DN$3,0)),IF(AO72="ピクセルリマスター",0,-1))</f>
        <v>1</v>
      </c>
      <c r="AP78" s="3">
        <f>MAX(INDEX(マスタ裏!$B$4:$DN$8,MATCH(AP73,マスタ裏!$A$4:$A$8,0),MATCH(AI72&amp;$B78,マスタ裏!$B$3:$DN$3,0)),IF(AO72="ピクセルリマスター",0,-1))</f>
        <v>1</v>
      </c>
      <c r="AQ78" s="3">
        <f>MAX(INDEX(マスタ裏!$B$4:$DN$8,MATCH(AQ73,マスタ裏!$A$4:$A$8,0),MATCH(AI72&amp;$B78,マスタ裏!$B$3:$DN$3,0)),IF(AO72="ピクセルリマスター",0,-1))</f>
        <v>0</v>
      </c>
      <c r="AR78" s="3">
        <f>MAX(INDEX(マスタ裏!$B$4:$DN$8,MATCH(AR73,マスタ裏!$A$4:$A$8,0),MATCH(AI72&amp;$B78,マスタ裏!$B$3:$DN$3,0)),IF(AO72="ピクセルリマスター",0,-1))</f>
        <v>1</v>
      </c>
      <c r="AS78" s="13"/>
      <c r="AT78" s="64" t="s">
        <v>9</v>
      </c>
      <c r="AU78" s="63"/>
      <c r="AV78" s="61"/>
      <c r="AW78" s="14"/>
      <c r="AX78" s="14"/>
      <c r="AY78" s="3">
        <f>MAX(INDEX(マスタ裏!$B$4:$DN$8,MATCH(AY73,マスタ裏!$A$4:$A$8,0),MATCH(AT72&amp;$B78,マスタ裏!$B$3:$DN$3,0)),IF(AZ72="ピクセルリマスター",0,-1))</f>
        <v>1</v>
      </c>
      <c r="AZ78" s="3">
        <f>MAX(INDEX(マスタ裏!$B$4:$DN$8,MATCH(AZ73,マスタ裏!$A$4:$A$8,0),MATCH(AT72&amp;$B78,マスタ裏!$B$3:$DN$3,0)),IF(AZ72="ピクセルリマスター",0,-1))</f>
        <v>0</v>
      </c>
      <c r="BA78" s="3">
        <f>MAX(INDEX(マスタ裏!$B$4:$DN$8,MATCH(BA73,マスタ裏!$A$4:$A$8,0),MATCH(AT72&amp;$B78,マスタ裏!$B$3:$DN$3,0)),IF(AZ72="ピクセルリマスター",0,-1))</f>
        <v>1</v>
      </c>
      <c r="BB78" s="3">
        <f>MAX(INDEX(マスタ裏!$B$4:$DN$8,MATCH(BB73,マスタ裏!$A$4:$A$8,0),MATCH(AT72&amp;$B78,マスタ裏!$B$3:$DN$3,0)),IF(AZ72="ピクセルリマスター",0,-1))</f>
        <v>0</v>
      </c>
      <c r="BC78" s="3">
        <f>MAX(INDEX(マスタ裏!$B$4:$DN$8,MATCH(BC73,マスタ裏!$A$4:$A$8,0),MATCH(AT72&amp;$B78,マスタ裏!$B$3:$DN$3,0)),IF(AZ72="ピクセルリマスター",0,-1))</f>
        <v>0</v>
      </c>
    </row>
    <row r="79" spans="1:55" x14ac:dyDescent="0.4">
      <c r="B79" s="64" t="s">
        <v>10</v>
      </c>
      <c r="C79" s="63"/>
      <c r="D79" s="61"/>
      <c r="E79" s="14"/>
      <c r="F79" s="14"/>
      <c r="G79" s="3">
        <f>MAX(INDEX(マスタ裏!$B$4:$DN$8,MATCH(G73,マスタ裏!$A$4:$A$8,0),MATCH(B72&amp;$B79,マスタ裏!$B$3:$DN$3,0)),IF(H72="ピクセルリマスター",0,-1))</f>
        <v>1</v>
      </c>
      <c r="H79" s="3">
        <f>MAX(INDEX(マスタ裏!$B$4:$DN$8,MATCH(H73,マスタ裏!$A$4:$A$8,0),MATCH(B72&amp;$B79,マスタ裏!$B$3:$DN$3,0)),IF(H72="ピクセルリマスター",0,-1))</f>
        <v>1</v>
      </c>
      <c r="I79" s="3">
        <f>MAX(INDEX(マスタ裏!$B$4:$DN$8,MATCH(I73,マスタ裏!$A$4:$A$8,0),MATCH(B72&amp;$B79,マスタ裏!$B$3:$DN$3,0)),IF(H72="ピクセルリマスター",0,-1))</f>
        <v>1</v>
      </c>
      <c r="J79" s="3">
        <f>MAX(INDEX(マスタ裏!$B$4:$DN$8,MATCH(J73,マスタ裏!$A$4:$A$8,0),MATCH(B72&amp;$B79,マスタ裏!$B$3:$DN$3,0)),IF(H72="ピクセルリマスター",0,-1))</f>
        <v>0</v>
      </c>
      <c r="K79" s="3">
        <f>MAX(INDEX(マスタ裏!$B$4:$DN$8,MATCH(K73,マスタ裏!$A$4:$A$8,0),MATCH(B72&amp;$B79,マスタ裏!$B$3:$DN$3,0)),IF(H72="ピクセルリマスター",0,-1))</f>
        <v>1</v>
      </c>
      <c r="L79" s="13"/>
      <c r="M79" s="64" t="s">
        <v>10</v>
      </c>
      <c r="N79" s="63"/>
      <c r="O79" s="61"/>
      <c r="P79" s="14"/>
      <c r="Q79" s="14"/>
      <c r="R79" s="3">
        <f>MAX(INDEX(マスタ裏!$B$4:$DN$8,MATCH(R73,マスタ裏!$A$4:$A$8,0),MATCH(M72&amp;$B79,マスタ裏!$B$3:$DN$3,0)),IF(S72="ピクセルリマスター",0,-1))</f>
        <v>1</v>
      </c>
      <c r="S79" s="3">
        <f>MAX(INDEX(マスタ裏!$B$4:$DN$8,MATCH(S73,マスタ裏!$A$4:$A$8,0),MATCH(M72&amp;$B79,マスタ裏!$B$3:$DN$3,0)),IF(S72="ピクセルリマスター",0,-1))</f>
        <v>0</v>
      </c>
      <c r="T79" s="3">
        <f>MAX(INDEX(マスタ裏!$B$4:$DN$8,MATCH(T73,マスタ裏!$A$4:$A$8,0),MATCH(M72&amp;$B79,マスタ裏!$B$3:$DN$3,0)),IF(S72="ピクセルリマスター",0,-1))</f>
        <v>1</v>
      </c>
      <c r="U79" s="3">
        <f>MAX(INDEX(マスタ裏!$B$4:$DN$8,MATCH(U73,マスタ裏!$A$4:$A$8,0),MATCH(M72&amp;$B79,マスタ裏!$B$3:$DN$3,0)),IF(S72="ピクセルリマスター",0,-1))</f>
        <v>0</v>
      </c>
      <c r="V79" s="3">
        <f>MAX(INDEX(マスタ裏!$B$4:$DN$8,MATCH(V73,マスタ裏!$A$4:$A$8,0),MATCH(M72&amp;$B79,マスタ裏!$B$3:$DN$3,0)),IF(S72="ピクセルリマスター",0,-1))</f>
        <v>1</v>
      </c>
      <c r="W79" s="13"/>
      <c r="X79" s="64" t="s">
        <v>10</v>
      </c>
      <c r="Y79" s="63"/>
      <c r="Z79" s="61"/>
      <c r="AA79" s="14">
        <v>1</v>
      </c>
      <c r="AB79" s="14"/>
      <c r="AC79" s="3">
        <f>MAX(INDEX(マスタ裏!$B$4:$DN$8,MATCH(AC73,マスタ裏!$A$4:$A$8,0),MATCH(X72&amp;$B79,マスタ裏!$B$3:$DN$3,0)),IF(AD72="ピクセルリマスター",0,-1))</f>
        <v>1</v>
      </c>
      <c r="AD79" s="3">
        <f>MAX(INDEX(マスタ裏!$B$4:$DN$8,MATCH(AD73,マスタ裏!$A$4:$A$8,0),MATCH(X72&amp;$B79,マスタ裏!$B$3:$DN$3,0)),IF(AD72="ピクセルリマスター",0,-1))</f>
        <v>1</v>
      </c>
      <c r="AE79" s="3">
        <f>MAX(INDEX(マスタ裏!$B$4:$DN$8,MATCH(AE73,マスタ裏!$A$4:$A$8,0),MATCH(X72&amp;$B79,マスタ裏!$B$3:$DN$3,0)),IF(AD72="ピクセルリマスター",0,-1))</f>
        <v>1</v>
      </c>
      <c r="AF79" s="3">
        <f>MAX(INDEX(マスタ裏!$B$4:$DN$8,MATCH(AF73,マスタ裏!$A$4:$A$8,0),MATCH(X72&amp;$B79,マスタ裏!$B$3:$DN$3,0)),IF(AD72="ピクセルリマスター",0,-1))</f>
        <v>1</v>
      </c>
      <c r="AG79" s="3">
        <f>MAX(INDEX(マスタ裏!$B$4:$DN$8,MATCH(AG73,マスタ裏!$A$4:$A$8,0),MATCH(X72&amp;$B79,マスタ裏!$B$3:$DN$3,0)),IF(AD72="ピクセルリマスター",0,-1))</f>
        <v>1</v>
      </c>
      <c r="AH79" s="13"/>
      <c r="AI79" s="64" t="s">
        <v>10</v>
      </c>
      <c r="AJ79" s="63"/>
      <c r="AK79" s="61"/>
      <c r="AL79" s="14"/>
      <c r="AM79" s="14"/>
      <c r="AN79" s="3">
        <f>MAX(INDEX(マスタ裏!$B$4:$DN$8,MATCH(AN73,マスタ裏!$A$4:$A$8,0),MATCH(AI72&amp;$B79,マスタ裏!$B$3:$DN$3,0)),IF(AO72="ピクセルリマスター",0,-1))</f>
        <v>0</v>
      </c>
      <c r="AO79" s="3">
        <f>MAX(INDEX(マスタ裏!$B$4:$DN$8,MATCH(AO73,マスタ裏!$A$4:$A$8,0),MATCH(AI72&amp;$B79,マスタ裏!$B$3:$DN$3,0)),IF(AO72="ピクセルリマスター",0,-1))</f>
        <v>1</v>
      </c>
      <c r="AP79" s="3">
        <f>MAX(INDEX(マスタ裏!$B$4:$DN$8,MATCH(AP73,マスタ裏!$A$4:$A$8,0),MATCH(AI72&amp;$B79,マスタ裏!$B$3:$DN$3,0)),IF(AO72="ピクセルリマスター",0,-1))</f>
        <v>1</v>
      </c>
      <c r="AQ79" s="3">
        <f>MAX(INDEX(マスタ裏!$B$4:$DN$8,MATCH(AQ73,マスタ裏!$A$4:$A$8,0),MATCH(AI72&amp;$B79,マスタ裏!$B$3:$DN$3,0)),IF(AO72="ピクセルリマスター",0,-1))</f>
        <v>1</v>
      </c>
      <c r="AR79" s="3">
        <f>MAX(INDEX(マスタ裏!$B$4:$DN$8,MATCH(AR73,マスタ裏!$A$4:$A$8,0),MATCH(AI72&amp;$B79,マスタ裏!$B$3:$DN$3,0)),IF(AO72="ピクセルリマスター",0,-1))</f>
        <v>1</v>
      </c>
      <c r="AS79" s="13"/>
      <c r="AT79" s="64" t="s">
        <v>10</v>
      </c>
      <c r="AU79" s="63"/>
      <c r="AV79" s="61"/>
      <c r="AW79" s="14"/>
      <c r="AX79" s="14"/>
      <c r="AY79" s="3">
        <f>MAX(INDEX(マスタ裏!$B$4:$DN$8,MATCH(AY73,マスタ裏!$A$4:$A$8,0),MATCH(AT72&amp;$B79,マスタ裏!$B$3:$DN$3,0)),IF(AZ72="ピクセルリマスター",0,-1))</f>
        <v>1</v>
      </c>
      <c r="AZ79" s="3">
        <f>MAX(INDEX(マスタ裏!$B$4:$DN$8,MATCH(AZ73,マスタ裏!$A$4:$A$8,0),MATCH(AT72&amp;$B79,マスタ裏!$B$3:$DN$3,0)),IF(AZ72="ピクセルリマスター",0,-1))</f>
        <v>1</v>
      </c>
      <c r="BA79" s="3">
        <f>MAX(INDEX(マスタ裏!$B$4:$DN$8,MATCH(BA73,マスタ裏!$A$4:$A$8,0),MATCH(AT72&amp;$B79,マスタ裏!$B$3:$DN$3,0)),IF(AZ72="ピクセルリマスター",0,-1))</f>
        <v>0</v>
      </c>
      <c r="BB79" s="3">
        <f>MAX(INDEX(マスタ裏!$B$4:$DN$8,MATCH(BB73,マスタ裏!$A$4:$A$8,0),MATCH(AT72&amp;$B79,マスタ裏!$B$3:$DN$3,0)),IF(AZ72="ピクセルリマスター",0,-1))</f>
        <v>1</v>
      </c>
      <c r="BC79" s="3">
        <f>MAX(INDEX(マスタ裏!$B$4:$DN$8,MATCH(BC73,マスタ裏!$A$4:$A$8,0),MATCH(AT72&amp;$B79,マスタ裏!$B$3:$DN$3,0)),IF(AZ72="ピクセルリマスター",0,-1))</f>
        <v>0</v>
      </c>
    </row>
    <row r="80" spans="1:55" x14ac:dyDescent="0.4">
      <c r="B80" s="64" t="s">
        <v>11</v>
      </c>
      <c r="C80" s="63"/>
      <c r="D80" s="61"/>
      <c r="E80" s="14">
        <f>29-E81</f>
        <v>29</v>
      </c>
      <c r="F80" s="14"/>
      <c r="G80" s="3">
        <f>MAX(INDEX(マスタ裏!$B$4:$DN$8,MATCH(G73,マスタ裏!$A$4:$A$8,0),MATCH(B72&amp;$B80,マスタ裏!$B$3:$DN$3,0)),IF(H72="ピクセルリマスター",0,-1))</f>
        <v>0</v>
      </c>
      <c r="H80" s="3">
        <f>MAX(INDEX(マスタ裏!$B$4:$DN$8,MATCH(H73,マスタ裏!$A$4:$A$8,0),MATCH(B72&amp;$B80,マスタ裏!$B$3:$DN$3,0)),IF(H72="ピクセルリマスター",0,-1))</f>
        <v>1</v>
      </c>
      <c r="I80" s="3">
        <f>MAX(INDEX(マスタ裏!$B$4:$DN$8,MATCH(I73,マスタ裏!$A$4:$A$8,0),MATCH(B72&amp;$B80,マスタ裏!$B$3:$DN$3,0)),IF(H72="ピクセルリマスター",0,-1))</f>
        <v>1</v>
      </c>
      <c r="J80" s="3">
        <f>MAX(INDEX(マスタ裏!$B$4:$DN$8,MATCH(J73,マスタ裏!$A$4:$A$8,0),MATCH(B72&amp;$B80,マスタ裏!$B$3:$DN$3,0)),IF(H72="ピクセルリマスター",0,-1))</f>
        <v>1</v>
      </c>
      <c r="K80" s="3">
        <f>MAX(INDEX(マスタ裏!$B$4:$DN$8,MATCH(K73,マスタ裏!$A$4:$A$8,0),MATCH(B72&amp;$B80,マスタ裏!$B$3:$DN$3,0)),IF(H72="ピクセルリマスター",0,-1))</f>
        <v>1</v>
      </c>
      <c r="L80" s="13"/>
      <c r="M80" s="64" t="s">
        <v>11</v>
      </c>
      <c r="N80" s="63"/>
      <c r="O80" s="61"/>
      <c r="P80" s="14"/>
      <c r="Q80" s="14"/>
      <c r="R80" s="3">
        <f>MAX(INDEX(マスタ裏!$B$4:$DN$8,MATCH(R73,マスタ裏!$A$4:$A$8,0),MATCH(M72&amp;$B80,マスタ裏!$B$3:$DN$3,0)),IF(S72="ピクセルリマスター",0,-1))</f>
        <v>0</v>
      </c>
      <c r="S80" s="3">
        <f>MAX(INDEX(マスタ裏!$B$4:$DN$8,MATCH(S73,マスタ裏!$A$4:$A$8,0),MATCH(M72&amp;$B80,マスタ裏!$B$3:$DN$3,0)),IF(S72="ピクセルリマスター",0,-1))</f>
        <v>2</v>
      </c>
      <c r="T80" s="3">
        <f>MAX(INDEX(マスタ裏!$B$4:$DN$8,MATCH(T73,マスタ裏!$A$4:$A$8,0),MATCH(M72&amp;$B80,マスタ裏!$B$3:$DN$3,0)),IF(S72="ピクセルリマスター",0,-1))</f>
        <v>2</v>
      </c>
      <c r="U80" s="3">
        <f>MAX(INDEX(マスタ裏!$B$4:$DN$8,MATCH(U73,マスタ裏!$A$4:$A$8,0),MATCH(M72&amp;$B80,マスタ裏!$B$3:$DN$3,0)),IF(S72="ピクセルリマスター",0,-1))</f>
        <v>0</v>
      </c>
      <c r="V80" s="3">
        <f>MAX(INDEX(マスタ裏!$B$4:$DN$8,MATCH(V73,マスタ裏!$A$4:$A$8,0),MATCH(M72&amp;$B80,マスタ裏!$B$3:$DN$3,0)),IF(S72="ピクセルリマスター",0,-1))</f>
        <v>0</v>
      </c>
      <c r="W80" s="13"/>
      <c r="X80" s="64" t="s">
        <v>11</v>
      </c>
      <c r="Y80" s="63"/>
      <c r="Z80" s="61"/>
      <c r="AA80" s="14">
        <f>29-AA82-AA79</f>
        <v>17</v>
      </c>
      <c r="AB80" s="14"/>
      <c r="AC80" s="3">
        <f>MAX(INDEX(マスタ裏!$B$4:$DN$8,MATCH(AC73,マスタ裏!$A$4:$A$8,0),MATCH(X72&amp;$B80,マスタ裏!$B$3:$DN$3,0)),IF(AD72="ピクセルリマスター",0,-1))</f>
        <v>2</v>
      </c>
      <c r="AD80" s="3">
        <f>MAX(INDEX(マスタ裏!$B$4:$DN$8,MATCH(AD73,マスタ裏!$A$4:$A$8,0),MATCH(X72&amp;$B80,マスタ裏!$B$3:$DN$3,0)),IF(AD72="ピクセルリマスター",0,-1))</f>
        <v>0</v>
      </c>
      <c r="AE80" s="3">
        <f>MAX(INDEX(マスタ裏!$B$4:$DN$8,MATCH(AE73,マスタ裏!$A$4:$A$8,0),MATCH(X72&amp;$B80,マスタ裏!$B$3:$DN$3,0)),IF(AD72="ピクセルリマスター",0,-1))</f>
        <v>2</v>
      </c>
      <c r="AF80" s="3">
        <f>MAX(INDEX(マスタ裏!$B$4:$DN$8,MATCH(AF73,マスタ裏!$A$4:$A$8,0),MATCH(X72&amp;$B80,マスタ裏!$B$3:$DN$3,0)),IF(AD72="ピクセルリマスター",0,-1))</f>
        <v>2</v>
      </c>
      <c r="AG80" s="3">
        <f>MAX(INDEX(マスタ裏!$B$4:$DN$8,MATCH(AG73,マスタ裏!$A$4:$A$8,0),MATCH(X72&amp;$B80,マスタ裏!$B$3:$DN$3,0)),IF(AD72="ピクセルリマスター",0,-1))</f>
        <v>2</v>
      </c>
      <c r="AH80" s="13"/>
      <c r="AI80" s="64" t="s">
        <v>11</v>
      </c>
      <c r="AJ80" s="63"/>
      <c r="AK80" s="61"/>
      <c r="AL80" s="14">
        <f>29-AL81</f>
        <v>18</v>
      </c>
      <c r="AM80" s="14"/>
      <c r="AN80" s="3">
        <f>MAX(INDEX(マスタ裏!$B$4:$DN$8,MATCH(AN73,マスタ裏!$A$4:$A$8,0),MATCH(AI72&amp;$B80,マスタ裏!$B$3:$DN$3,0)),IF(AO72="ピクセルリマスター",0,-1))</f>
        <v>0</v>
      </c>
      <c r="AO80" s="3">
        <f>MAX(INDEX(マスタ裏!$B$4:$DN$8,MATCH(AO73,マスタ裏!$A$4:$A$8,0),MATCH(AI72&amp;$B80,マスタ裏!$B$3:$DN$3,0)),IF(AO72="ピクセルリマスター",0,-1))</f>
        <v>1</v>
      </c>
      <c r="AP80" s="3">
        <f>MAX(INDEX(マスタ裏!$B$4:$DN$8,MATCH(AP73,マスタ裏!$A$4:$A$8,0),MATCH(AI72&amp;$B80,マスタ裏!$B$3:$DN$3,0)),IF(AO72="ピクセルリマスター",0,-1))</f>
        <v>1</v>
      </c>
      <c r="AQ80" s="3">
        <f>MAX(INDEX(マスタ裏!$B$4:$DN$8,MATCH(AQ73,マスタ裏!$A$4:$A$8,0),MATCH(AI72&amp;$B80,マスタ裏!$B$3:$DN$3,0)),IF(AO72="ピクセルリマスター",0,-1))</f>
        <v>1</v>
      </c>
      <c r="AR80" s="3">
        <f>MAX(INDEX(マスタ裏!$B$4:$DN$8,MATCH(AR73,マスタ裏!$A$4:$A$8,0),MATCH(AI72&amp;$B80,マスタ裏!$B$3:$DN$3,0)),IF(AO72="ピクセルリマスター",0,-1))</f>
        <v>1</v>
      </c>
      <c r="AS80" s="13"/>
      <c r="AT80" s="64" t="s">
        <v>11</v>
      </c>
      <c r="AU80" s="63"/>
      <c r="AV80" s="61"/>
      <c r="AW80" s="14"/>
      <c r="AX80" s="14"/>
      <c r="AY80" s="3">
        <f>MAX(INDEX(マスタ裏!$B$4:$DN$8,MATCH(AY73,マスタ裏!$A$4:$A$8,0),MATCH(AT72&amp;$B80,マスタ裏!$B$3:$DN$3,0)),IF(AZ72="ピクセルリマスター",0,-1))</f>
        <v>1</v>
      </c>
      <c r="AZ80" s="3">
        <f>MAX(INDEX(マスタ裏!$B$4:$DN$8,MATCH(AZ73,マスタ裏!$A$4:$A$8,0),MATCH(AT72&amp;$B80,マスタ裏!$B$3:$DN$3,0)),IF(AZ72="ピクセルリマスター",0,-1))</f>
        <v>1</v>
      </c>
      <c r="BA80" s="3">
        <f>MAX(INDEX(マスタ裏!$B$4:$DN$8,MATCH(BA73,マスタ裏!$A$4:$A$8,0),MATCH(AT72&amp;$B80,マスタ裏!$B$3:$DN$3,0)),IF(AZ72="ピクセルリマスター",0,-1))</f>
        <v>0</v>
      </c>
      <c r="BB80" s="3">
        <f>MAX(INDEX(マスタ裏!$B$4:$DN$8,MATCH(BB73,マスタ裏!$A$4:$A$8,0),MATCH(AT72&amp;$B80,マスタ裏!$B$3:$DN$3,0)),IF(AZ72="ピクセルリマスター",0,-1))</f>
        <v>1</v>
      </c>
      <c r="BC80" s="3">
        <f>MAX(INDEX(マスタ裏!$B$4:$DN$8,MATCH(BC73,マスタ裏!$A$4:$A$8,0),MATCH(AT72&amp;$B80,マスタ裏!$B$3:$DN$3,0)),IF(AZ72="ピクセルリマスター",0,-1))</f>
        <v>0</v>
      </c>
    </row>
    <row r="81" spans="1:55" x14ac:dyDescent="0.4">
      <c r="B81" s="64" t="s">
        <v>12</v>
      </c>
      <c r="C81" s="63"/>
      <c r="D81" s="61"/>
      <c r="E81" s="14">
        <v>0</v>
      </c>
      <c r="F81" s="14"/>
      <c r="G81" s="3">
        <f>MAX(INDEX(マスタ裏!$B$4:$DN$8,MATCH(G73,マスタ裏!$A$4:$A$8,0),MATCH(B72&amp;$B81,マスタ裏!$B$3:$DN$3,0)),IF(H72="ピクセルリマスター",0,-1))</f>
        <v>2</v>
      </c>
      <c r="H81" s="3">
        <f>MAX(INDEX(マスタ裏!$B$4:$DN$8,MATCH(H73,マスタ裏!$A$4:$A$8,0),MATCH(B72&amp;$B81,マスタ裏!$B$3:$DN$3,0)),IF(H72="ピクセルリマスター",0,-1))</f>
        <v>2</v>
      </c>
      <c r="I81" s="3">
        <f>MAX(INDEX(マスタ裏!$B$4:$DN$8,MATCH(I73,マスタ裏!$A$4:$A$8,0),MATCH(B72&amp;$B81,マスタ裏!$B$3:$DN$3,0)),IF(H72="ピクセルリマスター",0,-1))</f>
        <v>2</v>
      </c>
      <c r="J81" s="3">
        <f>MAX(INDEX(マスタ裏!$B$4:$DN$8,MATCH(J73,マスタ裏!$A$4:$A$8,0),MATCH(B72&amp;$B81,マスタ裏!$B$3:$DN$3,0)),IF(H72="ピクセルリマスター",0,-1))</f>
        <v>0</v>
      </c>
      <c r="K81" s="3">
        <f>MAX(INDEX(マスタ裏!$B$4:$DN$8,MATCH(K73,マスタ裏!$A$4:$A$8,0),MATCH(B72&amp;$B81,マスタ裏!$B$3:$DN$3,0)),IF(H72="ピクセルリマスター",0,-1))</f>
        <v>2</v>
      </c>
      <c r="L81" s="13"/>
      <c r="M81" s="64" t="s">
        <v>12</v>
      </c>
      <c r="N81" s="63"/>
      <c r="O81" s="61"/>
      <c r="P81" s="14">
        <f>29-P82</f>
        <v>27</v>
      </c>
      <c r="Q81" s="14"/>
      <c r="R81" s="3">
        <f>MAX(INDEX(マスタ裏!$B$4:$DN$8,MATCH(R73,マスタ裏!$A$4:$A$8,0),MATCH(M72&amp;$B81,マスタ裏!$B$3:$DN$3,0)),IF(S72="ピクセルリマスター",0,-1))</f>
        <v>2</v>
      </c>
      <c r="S81" s="3">
        <f>MAX(INDEX(マスタ裏!$B$4:$DN$8,MATCH(S73,マスタ裏!$A$4:$A$8,0),MATCH(M72&amp;$B81,マスタ裏!$B$3:$DN$3,0)),IF(S72="ピクセルリマスター",0,-1))</f>
        <v>0</v>
      </c>
      <c r="T81" s="3">
        <f>MAX(INDEX(マスタ裏!$B$4:$DN$8,MATCH(T73,マスタ裏!$A$4:$A$8,0),MATCH(M72&amp;$B81,マスタ裏!$B$3:$DN$3,0)),IF(S72="ピクセルリマスター",0,-1))</f>
        <v>2</v>
      </c>
      <c r="U81" s="3">
        <f>MAX(INDEX(マスタ裏!$B$4:$DN$8,MATCH(U73,マスタ裏!$A$4:$A$8,0),MATCH(M72&amp;$B81,マスタ裏!$B$3:$DN$3,0)),IF(S72="ピクセルリマスター",0,-1))</f>
        <v>2</v>
      </c>
      <c r="V81" s="3">
        <f>MAX(INDEX(マスタ裏!$B$4:$DN$8,MATCH(V73,マスタ裏!$A$4:$A$8,0),MATCH(M72&amp;$B81,マスタ裏!$B$3:$DN$3,0)),IF(S72="ピクセルリマスター",0,-1))</f>
        <v>2</v>
      </c>
      <c r="W81" s="13"/>
      <c r="X81" s="64" t="s">
        <v>12</v>
      </c>
      <c r="Y81" s="63"/>
      <c r="Z81" s="61"/>
      <c r="AA81" s="14"/>
      <c r="AB81" s="14"/>
      <c r="AC81" s="3">
        <f>MAX(INDEX(マスタ裏!$B$4:$DN$8,MATCH(AC73,マスタ裏!$A$4:$A$8,0),MATCH(X72&amp;$B81,マスタ裏!$B$3:$DN$3,0)),IF(AD72="ピクセルリマスター",0,-1))</f>
        <v>0</v>
      </c>
      <c r="AD81" s="3">
        <f>MAX(INDEX(マスタ裏!$B$4:$DN$8,MATCH(AD73,マスタ裏!$A$4:$A$8,0),MATCH(X72&amp;$B81,マスタ裏!$B$3:$DN$3,0)),IF(AD72="ピクセルリマスター",0,-1))</f>
        <v>0</v>
      </c>
      <c r="AE81" s="3">
        <f>MAX(INDEX(マスタ裏!$B$4:$DN$8,MATCH(AE73,マスタ裏!$A$4:$A$8,0),MATCH(X72&amp;$B81,マスタ裏!$B$3:$DN$3,0)),IF(AD72="ピクセルリマスター",0,-1))</f>
        <v>0</v>
      </c>
      <c r="AF81" s="3">
        <f>MAX(INDEX(マスタ裏!$B$4:$DN$8,MATCH(AF73,マスタ裏!$A$4:$A$8,0),MATCH(X72&amp;$B81,マスタ裏!$B$3:$DN$3,0)),IF(AD72="ピクセルリマスター",0,-1))</f>
        <v>3</v>
      </c>
      <c r="AG81" s="3">
        <f>MAX(INDEX(マスタ裏!$B$4:$DN$8,MATCH(AG73,マスタ裏!$A$4:$A$8,0),MATCH(X72&amp;$B81,マスタ裏!$B$3:$DN$3,0)),IF(AD72="ピクセルリマスター",0,-1))</f>
        <v>3</v>
      </c>
      <c r="AH81" s="13"/>
      <c r="AI81" s="64" t="s">
        <v>12</v>
      </c>
      <c r="AJ81" s="63"/>
      <c r="AK81" s="61"/>
      <c r="AL81" s="14">
        <v>11</v>
      </c>
      <c r="AM81" s="14"/>
      <c r="AN81" s="3">
        <f>MAX(INDEX(マスタ裏!$B$4:$DN$8,MATCH(AN73,マスタ裏!$A$4:$A$8,0),MATCH(AI72&amp;$B81,マスタ裏!$B$3:$DN$3,0)),IF(AO72="ピクセルリマスター",0,-1))</f>
        <v>1</v>
      </c>
      <c r="AO81" s="3">
        <f>MAX(INDEX(マスタ裏!$B$4:$DN$8,MATCH(AO73,マスタ裏!$A$4:$A$8,0),MATCH(AI72&amp;$B81,マスタ裏!$B$3:$DN$3,0)),IF(AO72="ピクセルリマスター",0,-1))</f>
        <v>1</v>
      </c>
      <c r="AP81" s="3">
        <f>MAX(INDEX(マスタ裏!$B$4:$DN$8,MATCH(AP73,マスタ裏!$A$4:$A$8,0),MATCH(AI72&amp;$B81,マスタ裏!$B$3:$DN$3,0)),IF(AO72="ピクセルリマスター",0,-1))</f>
        <v>1</v>
      </c>
      <c r="AQ81" s="3">
        <f>MAX(INDEX(マスタ裏!$B$4:$DN$8,MATCH(AQ73,マスタ裏!$A$4:$A$8,0),MATCH(AI72&amp;$B81,マスタ裏!$B$3:$DN$3,0)),IF(AO72="ピクセルリマスター",0,-1))</f>
        <v>1</v>
      </c>
      <c r="AR81" s="3">
        <f>MAX(INDEX(マスタ裏!$B$4:$DN$8,MATCH(AR73,マスタ裏!$A$4:$A$8,0),MATCH(AI72&amp;$B81,マスタ裏!$B$3:$DN$3,0)),IF(AO72="ピクセルリマスター",0,-1))</f>
        <v>1</v>
      </c>
      <c r="AS81" s="13"/>
      <c r="AT81" s="64" t="s">
        <v>12</v>
      </c>
      <c r="AU81" s="63"/>
      <c r="AV81" s="61"/>
      <c r="AW81" s="14">
        <f>29-AW82</f>
        <v>13</v>
      </c>
      <c r="AX81" s="14"/>
      <c r="AY81" s="3">
        <f>MAX(INDEX(マスタ裏!$B$4:$DN$8,MATCH(AY73,マスタ裏!$A$4:$A$8,0),MATCH(AT72&amp;$B81,マスタ裏!$B$3:$DN$3,0)),IF(AZ72="ピクセルリマスター",0,-1))</f>
        <v>2</v>
      </c>
      <c r="AZ81" s="3">
        <f>MAX(INDEX(マスタ裏!$B$4:$DN$8,MATCH(AZ73,マスタ裏!$A$4:$A$8,0),MATCH(AT72&amp;$B81,マスタ裏!$B$3:$DN$3,0)),IF(AZ72="ピクセルリマスター",0,-1))</f>
        <v>0</v>
      </c>
      <c r="BA81" s="3">
        <f>MAX(INDEX(マスタ裏!$B$4:$DN$8,MATCH(BA73,マスタ裏!$A$4:$A$8,0),MATCH(AT72&amp;$B81,マスタ裏!$B$3:$DN$3,0)),IF(AZ72="ピクセルリマスター",0,-1))</f>
        <v>2</v>
      </c>
      <c r="BB81" s="3">
        <f>MAX(INDEX(マスタ裏!$B$4:$DN$8,MATCH(BB73,マスタ裏!$A$4:$A$8,0),MATCH(AT72&amp;$B81,マスタ裏!$B$3:$DN$3,0)),IF(AZ72="ピクセルリマスター",0,-1))</f>
        <v>0</v>
      </c>
      <c r="BC81" s="3">
        <f>MAX(INDEX(マスタ裏!$B$4:$DN$8,MATCH(BC73,マスタ裏!$A$4:$A$8,0),MATCH(AT72&amp;$B81,マスタ裏!$B$3:$DN$3,0)),IF(AZ72="ピクセルリマスター",0,-1))</f>
        <v>0</v>
      </c>
    </row>
    <row r="82" spans="1:55" x14ac:dyDescent="0.4">
      <c r="B82" s="64" t="s">
        <v>13</v>
      </c>
      <c r="C82" s="63"/>
      <c r="D82" s="61"/>
      <c r="E82" s="14"/>
      <c r="F82" s="14"/>
      <c r="G82" s="3">
        <f>MAX(INDEX(マスタ裏!$B$4:$DN$8,MATCH(G73,マスタ裏!$A$4:$A$8,0),MATCH(B72&amp;$B82,マスタ裏!$B$3:$DN$3,0)),IF(H72="ピクセルリマスター",0,-1))</f>
        <v>3</v>
      </c>
      <c r="H82" s="3">
        <f>MAX(INDEX(マスタ裏!$B$4:$DN$8,MATCH(H73,マスタ裏!$A$4:$A$8,0),MATCH(B72&amp;$B82,マスタ裏!$B$3:$DN$3,0)),IF(H72="ピクセルリマスター",0,-1))</f>
        <v>0</v>
      </c>
      <c r="I82" s="3">
        <f>MAX(INDEX(マスタ裏!$B$4:$DN$8,MATCH(I73,マスタ裏!$A$4:$A$8,0),MATCH(B72&amp;$B82,マスタ裏!$B$3:$DN$3,0)),IF(H72="ピクセルリマスター",0,-1))</f>
        <v>0</v>
      </c>
      <c r="J82" s="3">
        <f>MAX(INDEX(マスタ裏!$B$4:$DN$8,MATCH(J73,マスタ裏!$A$4:$A$8,0),MATCH(B72&amp;$B82,マスタ裏!$B$3:$DN$3,0)),IF(H72="ピクセルリマスター",0,-1))</f>
        <v>0</v>
      </c>
      <c r="K82" s="3">
        <f>MAX(INDEX(マスタ裏!$B$4:$DN$8,MATCH(K73,マスタ裏!$A$4:$A$8,0),MATCH(B72&amp;$B82,マスタ裏!$B$3:$DN$3,0)),IF(H72="ピクセルリマスター",0,-1))</f>
        <v>0</v>
      </c>
      <c r="L82" s="13"/>
      <c r="M82" s="64" t="s">
        <v>13</v>
      </c>
      <c r="N82" s="63"/>
      <c r="O82" s="61"/>
      <c r="P82" s="14">
        <v>2</v>
      </c>
      <c r="Q82" s="14"/>
      <c r="R82" s="3">
        <f>MAX(INDEX(マスタ裏!$B$4:$DN$8,MATCH(R73,マスタ裏!$A$4:$A$8,0),MATCH(M72&amp;$B82,マスタ裏!$B$3:$DN$3,0)),IF(S72="ピクセルリマスター",0,-1))</f>
        <v>3</v>
      </c>
      <c r="S82" s="3">
        <f>MAX(INDEX(マスタ裏!$B$4:$DN$8,MATCH(S73,マスタ裏!$A$4:$A$8,0),MATCH(M72&amp;$B82,マスタ裏!$B$3:$DN$3,0)),IF(S72="ピクセルリマスター",0,-1))</f>
        <v>3</v>
      </c>
      <c r="T82" s="3">
        <f>MAX(INDEX(マスタ裏!$B$4:$DN$8,MATCH(T73,マスタ裏!$A$4:$A$8,0),MATCH(M72&amp;$B82,マスタ裏!$B$3:$DN$3,0)),IF(S72="ピクセルリマスター",0,-1))</f>
        <v>0</v>
      </c>
      <c r="U82" s="3">
        <f>MAX(INDEX(マスタ裏!$B$4:$DN$8,MATCH(U73,マスタ裏!$A$4:$A$8,0),MATCH(M72&amp;$B82,マスタ裏!$B$3:$DN$3,0)),IF(S72="ピクセルリマスター",0,-1))</f>
        <v>0</v>
      </c>
      <c r="V82" s="3">
        <f>MAX(INDEX(マスタ裏!$B$4:$DN$8,MATCH(V73,マスタ裏!$A$4:$A$8,0),MATCH(M72&amp;$B82,マスタ裏!$B$3:$DN$3,0)),IF(S72="ピクセルリマスター",0,-1))</f>
        <v>3</v>
      </c>
      <c r="W82" s="13"/>
      <c r="X82" s="64" t="s">
        <v>13</v>
      </c>
      <c r="Y82" s="63"/>
      <c r="Z82" s="61"/>
      <c r="AA82" s="14">
        <v>11</v>
      </c>
      <c r="AB82" s="14"/>
      <c r="AC82" s="3">
        <f>MAX(INDEX(マスタ裏!$B$4:$DN$8,MATCH(AC73,マスタ裏!$A$4:$A$8,0),MATCH(X72&amp;$B82,マスタ裏!$B$3:$DN$3,0)),IF(AD72="ピクセルリマスター",0,-1))</f>
        <v>3</v>
      </c>
      <c r="AD82" s="3">
        <f>MAX(INDEX(マスタ裏!$B$4:$DN$8,MATCH(AD73,マスタ裏!$A$4:$A$8,0),MATCH(X72&amp;$B82,マスタ裏!$B$3:$DN$3,0)),IF(AD72="ピクセルリマスター",0,-1))</f>
        <v>3</v>
      </c>
      <c r="AE82" s="3">
        <f>MAX(INDEX(マスタ裏!$B$4:$DN$8,MATCH(AE73,マスタ裏!$A$4:$A$8,0),MATCH(X72&amp;$B82,マスタ裏!$B$3:$DN$3,0)),IF(AD72="ピクセルリマスター",0,-1))</f>
        <v>0</v>
      </c>
      <c r="AF82" s="3">
        <f>MAX(INDEX(マスタ裏!$B$4:$DN$8,MATCH(AF73,マスタ裏!$A$4:$A$8,0),MATCH(X72&amp;$B82,マスタ裏!$B$3:$DN$3,0)),IF(AD72="ピクセルリマスター",0,-1))</f>
        <v>3</v>
      </c>
      <c r="AG82" s="3">
        <f>MAX(INDEX(マスタ裏!$B$4:$DN$8,MATCH(AG73,マスタ裏!$A$4:$A$8,0),MATCH(X72&amp;$B82,マスタ裏!$B$3:$DN$3,0)),IF(AD72="ピクセルリマスター",0,-1))</f>
        <v>3</v>
      </c>
      <c r="AH82" s="13"/>
      <c r="AI82" s="64" t="s">
        <v>13</v>
      </c>
      <c r="AJ82" s="63"/>
      <c r="AK82" s="61"/>
      <c r="AL82" s="14"/>
      <c r="AM82" s="14"/>
      <c r="AN82" s="3">
        <f>MAX(INDEX(マスタ裏!$B$4:$DN$8,MATCH(AN73,マスタ裏!$A$4:$A$8,0),MATCH(AI72&amp;$B82,マスタ裏!$B$3:$DN$3,0)),IF(AO72="ピクセルリマスター",0,-1))</f>
        <v>2</v>
      </c>
      <c r="AO82" s="3">
        <f>MAX(INDEX(マスタ裏!$B$4:$DN$8,MATCH(AO73,マスタ裏!$A$4:$A$8,0),MATCH(AI72&amp;$B82,マスタ裏!$B$3:$DN$3,0)),IF(AO72="ピクセルリマスター",0,-1))</f>
        <v>0</v>
      </c>
      <c r="AP82" s="3">
        <f>MAX(INDEX(マスタ裏!$B$4:$DN$8,MATCH(AP73,マスタ裏!$A$4:$A$8,0),MATCH(AI72&amp;$B82,マスタ裏!$B$3:$DN$3,0)),IF(AO72="ピクセルリマスター",0,-1))</f>
        <v>0</v>
      </c>
      <c r="AQ82" s="3">
        <f>MAX(INDEX(マスタ裏!$B$4:$DN$8,MATCH(AQ73,マスタ裏!$A$4:$A$8,0),MATCH(AI72&amp;$B82,マスタ裏!$B$3:$DN$3,0)),IF(AO72="ピクセルリマスター",0,-1))</f>
        <v>0</v>
      </c>
      <c r="AR82" s="3">
        <f>MAX(INDEX(マスタ裏!$B$4:$DN$8,MATCH(AR73,マスタ裏!$A$4:$A$8,0),MATCH(AI72&amp;$B82,マスタ裏!$B$3:$DN$3,0)),IF(AO72="ピクセルリマスター",0,-1))</f>
        <v>2</v>
      </c>
      <c r="AS82" s="13"/>
      <c r="AT82" s="64" t="s">
        <v>13</v>
      </c>
      <c r="AU82" s="63"/>
      <c r="AV82" s="61"/>
      <c r="AW82" s="14">
        <v>16</v>
      </c>
      <c r="AX82" s="14"/>
      <c r="AY82" s="3">
        <f>MAX(INDEX(マスタ裏!$B$4:$DN$8,MATCH(AY73,マスタ裏!$A$4:$A$8,0),MATCH(AT72&amp;$B82,マスタ裏!$B$3:$DN$3,0)),IF(AZ72="ピクセルリマスター",0,-1))</f>
        <v>0</v>
      </c>
      <c r="AZ82" s="3">
        <f>MAX(INDEX(マスタ裏!$B$4:$DN$8,MATCH(AZ73,マスタ裏!$A$4:$A$8,0),MATCH(AT72&amp;$B82,マスタ裏!$B$3:$DN$3,0)),IF(AZ72="ピクセルリマスター",0,-1))</f>
        <v>3</v>
      </c>
      <c r="BA82" s="3">
        <f>MAX(INDEX(マスタ裏!$B$4:$DN$8,MATCH(BA73,マスタ裏!$A$4:$A$8,0),MATCH(AT72&amp;$B82,マスタ裏!$B$3:$DN$3,0)),IF(AZ72="ピクセルリマスター",0,-1))</f>
        <v>0</v>
      </c>
      <c r="BB82" s="3">
        <f>MAX(INDEX(マスタ裏!$B$4:$DN$8,MATCH(BB73,マスタ裏!$A$4:$A$8,0),MATCH(AT72&amp;$B82,マスタ裏!$B$3:$DN$3,0)),IF(AZ72="ピクセルリマスター",0,-1))</f>
        <v>3</v>
      </c>
      <c r="BC82" s="3">
        <f>MAX(INDEX(マスタ裏!$B$4:$DN$8,MATCH(BC73,マスタ裏!$A$4:$A$8,0),MATCH(AT72&amp;$B82,マスタ裏!$B$3:$DN$3,0)),IF(AZ72="ピクセルリマスター",0,-1))</f>
        <v>0</v>
      </c>
    </row>
    <row r="83" spans="1:55" x14ac:dyDescent="0.4">
      <c r="B83" s="67" t="s">
        <v>14</v>
      </c>
      <c r="C83" s="15" t="s">
        <v>192</v>
      </c>
      <c r="D83" s="16"/>
      <c r="E83" s="16"/>
      <c r="F83" s="26"/>
      <c r="G83" s="3">
        <f>IF(C83="","",IF(INDEX(IF(H72="リメイク",装備マスタ!$Q$5:$U$67,装備マスタ!$C$5:$G$45),MATCH(C83,IF(H72="リメイク",装備マスタ!$P$5:$P$67,装備マスタ!$B$5:$B$45),0),MATCH(G73,IF(H72="リメイク",装備マスタ!$Q$4:$U$4,装備マスタ!$C$4:$G$4),0))="","",INDEX(IF(H72="リメイク",装備マスタ!$Q$5:$U$67,装備マスタ!$C$5:$G$45),MATCH(C83,IF(H72="リメイク",装備マスタ!$P$5:$P$67,装備マスタ!$B$5:$B114),0),MATCH(G73,IF(H72="リメイク",装備マスタ!$Q$4:$U$4,装備マスタ!$C$4:$G$4),0))))</f>
        <v>15</v>
      </c>
      <c r="H83" s="3">
        <f>IF(C83="","",IF(INDEX(IF(H72="リメイク",装備マスタ!$Q$5:$U$67,装備マスタ!$C$5:$G$45),MATCH(C83,IF(H72="リメイク",装備マスタ!$P$5:$P$67,装備マスタ!$B$5:$B$45),0),MATCH(H73,IF(H72="リメイク",装備マスタ!$Q$4:$U$4,装備マスタ!$C$4:$G$4),0))="","",INDEX(IF(H72="リメイク",装備マスタ!$Q$5:$U$67,装備マスタ!$C$5:$G$45),MATCH(C83,IF(H72="リメイク",装備マスタ!$P$5:$P$67,装備マスタ!$B$5:$B114),0),MATCH(H73,IF(H72="リメイク",装備マスタ!$Q$4:$U$4,装備マスタ!$C$4:$G$4),0))))</f>
        <v>15</v>
      </c>
      <c r="I83" s="3">
        <f>IF(C83="","",IF(INDEX(IF(H72="リメイク",装備マスタ!$Q$5:$U$67,装備マスタ!$C$5:$G$45),MATCH(C83,IF(H72="リメイク",装備マスタ!$P$5:$P$67,装備マスタ!$B$5:$B$45),0),MATCH(I73,IF(H72="リメイク",装備マスタ!$Q$4:$U$4,装備マスタ!$C$4:$G$4),0))="","",INDEX(IF(H72="リメイク",装備マスタ!$Q$5:$U$67,装備マスタ!$C$5:$G$45),MATCH(C83,IF(H72="リメイク",装備マスタ!$P$5:$P$67,装備マスタ!$B$5:$B114),0),MATCH(I73,IF(H72="リメイク",装備マスタ!$Q$4:$U$4,装備マスタ!$C$4:$G$4),0))))</f>
        <v>15</v>
      </c>
      <c r="J83" s="3" t="str">
        <f>IF(C83="","",IF(INDEX(IF(H72="リメイク",装備マスタ!$Q$5:$U$67,装備マスタ!$C$5:$G$45),MATCH(C83,IF(H72="リメイク",装備マスタ!$P$5:$P$67,装備マスタ!$B$5:$B$45),0),MATCH(J73,IF(H72="リメイク",装備マスタ!$Q$4:$U$4,装備マスタ!$C$4:$G$4),0))="","",INDEX(IF(H72="リメイク",装備マスタ!$Q$5:$U$67,装備マスタ!$C$5:$G$45),MATCH(C83,IF(H72="リメイク",装備マスタ!$P$5:$P$67,装備マスタ!$B$5:$B114),0),MATCH(J73,IF(H72="リメイク",装備マスタ!$Q$4:$U$4,装備マスタ!$C$4:$G$4),0))))</f>
        <v/>
      </c>
      <c r="K83" s="3" t="str">
        <f>IF(C83="","",IF(INDEX(IF(H72="リメイク",装備マスタ!$Q$5:$U$67,装備マスタ!$C$5:$G$45),MATCH(C83,IF(H72="リメイク",装備マスタ!$P$5:$P$67,装備マスタ!$B$5:$B$45),0),MATCH(K73,IF(H72="リメイク",装備マスタ!$Q$4:$U$4,装備マスタ!$C$4:$G$4),0))="","",INDEX(IF(H72="リメイク",装備マスタ!$Q$5:$U$67,装備マスタ!$C$5:$G$45),MATCH(C83,IF(H72="リメイク",装備マスタ!$P$5:$P$67,装備マスタ!$B$5:$B114),0),MATCH(K73,IF(H72="リメイク",装備マスタ!$Q$4:$U$4,装備マスタ!$C$4:$G$4),0))))</f>
        <v/>
      </c>
      <c r="L83" s="13"/>
      <c r="M83" s="67" t="s">
        <v>14</v>
      </c>
      <c r="N83" s="15" t="s">
        <v>162</v>
      </c>
      <c r="O83" s="16"/>
      <c r="P83" s="16"/>
      <c r="Q83" s="26"/>
      <c r="R83" s="3">
        <f>IF(N83="","",IF(INDEX(IF(S72="リメイク",装備マスタ!$Q$5:$U$67,装備マスタ!$C$5:$G$45),MATCH(N83,IF(S72="リメイク",装備マスタ!$P$5:$P$67,装備マスタ!$B$5:$B$45),0),MATCH(R73,IF(S72="リメイク",装備マスタ!$Q$4:$U$4,装備マスタ!$C$4:$G$4),0))="","",INDEX(IF(S72="リメイク",装備マスタ!$Q$5:$U$67,装備マスタ!$C$5:$G$45),MATCH(N83,IF(S72="リメイク",装備マスタ!$P$5:$P$67,装備マスタ!$B$5:$B114),0),MATCH(R73,IF(S72="リメイク",装備マスタ!$Q$4:$U$4,装備マスタ!$C$4:$G$4),0))))</f>
        <v>15</v>
      </c>
      <c r="S83" s="3">
        <f>IF(N83="","",IF(INDEX(IF(S72="リメイク",装備マスタ!$Q$5:$U$67,装備マスタ!$C$5:$G$45),MATCH(N83,IF(S72="リメイク",装備マスタ!$P$5:$P$67,装備マスタ!$B$5:$B$45),0),MATCH(S73,IF(S72="リメイク",装備マスタ!$Q$4:$U$4,装備マスタ!$C$4:$G$4),0))="","",INDEX(IF(S72="リメイク",装備マスタ!$Q$5:$U$67,装備マスタ!$C$5:$G$45),MATCH(N83,IF(S72="リメイク",装備マスタ!$P$5:$P$67,装備マスタ!$B$5:$B114),0),MATCH(S73,IF(S72="リメイク",装備マスタ!$Q$4:$U$4,装備マスタ!$C$4:$G$4),0))))</f>
        <v>15</v>
      </c>
      <c r="T83" s="3">
        <f>IF(N83="","",IF(INDEX(IF(S72="リメイク",装備マスタ!$Q$5:$U$67,装備マスタ!$C$5:$G$45),MATCH(N83,IF(S72="リメイク",装備マスタ!$P$5:$P$67,装備マスタ!$B$5:$B$45),0),MATCH(T73,IF(S72="リメイク",装備マスタ!$Q$4:$U$4,装備マスタ!$C$4:$G$4),0))="","",INDEX(IF(S72="リメイク",装備マスタ!$Q$5:$U$67,装備マスタ!$C$5:$G$45),MATCH(N83,IF(S72="リメイク",装備マスタ!$P$5:$P$67,装備マスタ!$B$5:$B114),0),MATCH(T73,IF(S72="リメイク",装備マスタ!$Q$4:$U$4,装備マスタ!$C$4:$G$4),0))))</f>
        <v>15</v>
      </c>
      <c r="U83" s="3">
        <f>IF(N83="","",IF(INDEX(IF(S72="リメイク",装備マスタ!$Q$5:$U$67,装備マスタ!$C$5:$G$45),MATCH(N83,IF(S72="リメイク",装備マスタ!$P$5:$P$67,装備マスタ!$B$5:$B$45),0),MATCH(U73,IF(S72="リメイク",装備マスタ!$Q$4:$U$4,装備マスタ!$C$4:$G$4),0))="","",INDEX(IF(S72="リメイク",装備マスタ!$Q$5:$U$67,装備マスタ!$C$5:$G$45),MATCH(N83,IF(S72="リメイク",装備マスタ!$P$5:$P$67,装備マスタ!$B$5:$B114),0),MATCH(U73,IF(S72="リメイク",装備マスタ!$Q$4:$U$4,装備マスタ!$C$4:$G$4),0))))</f>
        <v>15</v>
      </c>
      <c r="V83" s="3">
        <f>IF(N83="","",IF(INDEX(IF(S72="リメイク",装備マスタ!$Q$5:$U$67,装備マスタ!$C$5:$G$45),MATCH(N83,IF(S72="リメイク",装備マスタ!$P$5:$P$67,装備マスタ!$B$5:$B$45),0),MATCH(V73,IF(S72="リメイク",装備マスタ!$Q$4:$U$4,装備マスタ!$C$4:$G$4),0))="","",INDEX(IF(S72="リメイク",装備マスタ!$Q$5:$U$67,装備マスタ!$C$5:$G$45),MATCH(N83,IF(S72="リメイク",装備マスタ!$P$5:$P$67,装備マスタ!$B$5:$B114),0),MATCH(V73,IF(S72="リメイク",装備マスタ!$Q$4:$U$4,装備マスタ!$C$4:$G$4),0))))</f>
        <v>15</v>
      </c>
      <c r="W83" s="13"/>
      <c r="X83" s="67" t="s">
        <v>14</v>
      </c>
      <c r="Y83" s="15" t="s">
        <v>186</v>
      </c>
      <c r="Z83" s="16"/>
      <c r="AA83" s="16"/>
      <c r="AB83" s="26"/>
      <c r="AC83" s="3" t="str">
        <f>IF(Y83="","",IF(INDEX(IF(AD72="リメイク",装備マスタ!$Q$5:$U$67,装備マスタ!$C$5:$G$45),MATCH(Y83,IF(AD72="リメイク",装備マスタ!$P$5:$P$67,装備マスタ!$B$5:$B$45),0),MATCH(AC73,IF(AD72="リメイク",装備マスタ!$Q$4:$U$4,装備マスタ!$C$4:$G$4),0))="","",INDEX(IF(AD72="リメイク",装備マスタ!$Q$5:$U$67,装備マスタ!$C$5:$G$45),MATCH(Y83,IF(AD72="リメイク",装備マスタ!$P$5:$P$67,装備マスタ!$B$5:$B114),0),MATCH(AC73,IF(AD72="リメイク",装備マスタ!$Q$4:$U$4,装備マスタ!$C$4:$G$4),0))))</f>
        <v/>
      </c>
      <c r="AD83" s="3">
        <f>IF(Y83="","",IF(INDEX(IF(AD72="リメイク",装備マスタ!$Q$5:$U$67,装備マスタ!$C$5:$G$45),MATCH(Y83,IF(AD72="リメイク",装備マスタ!$P$5:$P$67,装備マスタ!$B$5:$B$45),0),MATCH(AD73,IF(AD72="リメイク",装備マスタ!$Q$4:$U$4,装備マスタ!$C$4:$G$4),0))="","",INDEX(IF(AD72="リメイク",装備マスタ!$Q$5:$U$67,装備マスタ!$C$5:$G$45),MATCH(Y83,IF(AD72="リメイク",装備マスタ!$P$5:$P$67,装備マスタ!$B$5:$B114),0),MATCH(AD73,IF(AD72="リメイク",装備マスタ!$Q$4:$U$4,装備マスタ!$C$4:$G$4),0))))</f>
        <v>15</v>
      </c>
      <c r="AE83" s="3" t="str">
        <f>IF(Y83="","",IF(INDEX(IF(AD72="リメイク",装備マスタ!$Q$5:$U$67,装備マスタ!$C$5:$G$45),MATCH(Y83,IF(AD72="リメイク",装備マスタ!$P$5:$P$67,装備マスタ!$B$5:$B$45),0),MATCH(AE73,IF(AD72="リメイク",装備マスタ!$Q$4:$U$4,装備マスタ!$C$4:$G$4),0))="","",INDEX(IF(AD72="リメイク",装備マスタ!$Q$5:$U$67,装備マスタ!$C$5:$G$45),MATCH(Y83,IF(AD72="リメイク",装備マスタ!$P$5:$P$67,装備マスタ!$B$5:$B114),0),MATCH(AE73,IF(AD72="リメイク",装備マスタ!$Q$4:$U$4,装備マスタ!$C$4:$G$4),0))))</f>
        <v/>
      </c>
      <c r="AF83" s="3" t="str">
        <f>IF(Y83="","",IF(INDEX(IF(AD72="リメイク",装備マスタ!$Q$5:$U$67,装備マスタ!$C$5:$G$45),MATCH(Y83,IF(AD72="リメイク",装備マスタ!$P$5:$P$67,装備マスタ!$B$5:$B$45),0),MATCH(AF73,IF(AD72="リメイク",装備マスタ!$Q$4:$U$4,装備マスタ!$C$4:$G$4),0))="","",INDEX(IF(AD72="リメイク",装備マスタ!$Q$5:$U$67,装備マスタ!$C$5:$G$45),MATCH(Y83,IF(AD72="リメイク",装備マスタ!$P$5:$P$67,装備マスタ!$B$5:$B114),0),MATCH(AF73,IF(AD72="リメイク",装備マスタ!$Q$4:$U$4,装備マスタ!$C$4:$G$4),0))))</f>
        <v/>
      </c>
      <c r="AG83" s="3" t="str">
        <f>IF(Y83="","",IF(INDEX(IF(AD72="リメイク",装備マスタ!$Q$5:$U$67,装備マスタ!$C$5:$G$45),MATCH(Y83,IF(AD72="リメイク",装備マスタ!$P$5:$P$67,装備マスタ!$B$5:$B$45),0),MATCH(AG73,IF(AD72="リメイク",装備マスタ!$Q$4:$U$4,装備マスタ!$C$4:$G$4),0))="","",INDEX(IF(AD72="リメイク",装備マスタ!$Q$5:$U$67,装備マスタ!$C$5:$G$45),MATCH(Y83,IF(AD72="リメイク",装備マスタ!$P$5:$P$67,装備マスタ!$B$5:$B114),0),MATCH(AG73,IF(AD72="リメイク",装備マスタ!$Q$4:$U$4,装備マスタ!$C$4:$G$4),0))))</f>
        <v/>
      </c>
      <c r="AH83" s="13"/>
      <c r="AI83" s="67" t="s">
        <v>14</v>
      </c>
      <c r="AJ83" s="15" t="s">
        <v>129</v>
      </c>
      <c r="AK83" s="16"/>
      <c r="AL83" s="16"/>
      <c r="AM83" s="26"/>
      <c r="AN83" s="3" t="str">
        <f>IF(AJ83="","",IF(INDEX(IF(AO72="リメイク",装備マスタ!$Q$5:$U$67,装備マスタ!$C$5:$G$45),MATCH(AJ83,IF(AO72="リメイク",装備マスタ!$P$5:$P$67,装備マスタ!$B$5:$B$45),0),MATCH(AN73,IF(AO72="リメイク",装備マスタ!$Q$4:$U$4,装備マスタ!$C$4:$G$4),0))="","",INDEX(IF(AO72="リメイク",装備マスタ!$Q$5:$U$67,装備マスタ!$C$5:$G$45),MATCH(AJ83,IF(AO72="リメイク",装備マスタ!$P$5:$P$67,装備マスタ!$B$5:$B114),0),MATCH(AN73,IF(AO72="リメイク",装備マスタ!$Q$4:$U$4,装備マスタ!$C$4:$G$4),0))))</f>
        <v/>
      </c>
      <c r="AO83" s="3" t="str">
        <f>IF(AJ83="","",IF(INDEX(IF(AO72="リメイク",装備マスタ!$Q$5:$U$67,装備マスタ!$C$5:$G$45),MATCH(AJ83,IF(AO72="リメイク",装備マスタ!$P$5:$P$67,装備マスタ!$B$5:$B$45),0),MATCH(AO73,IF(AO72="リメイク",装備マスタ!$Q$4:$U$4,装備マスタ!$C$4:$G$4),0))="","",INDEX(IF(AO72="リメイク",装備マスタ!$Q$5:$U$67,装備マスタ!$C$5:$G$45),MATCH(AJ83,IF(AO72="リメイク",装備マスタ!$P$5:$P$67,装備マスタ!$B$5:$B114),0),MATCH(AO73,IF(AO72="リメイク",装備マスタ!$Q$4:$U$4,装備マスタ!$C$4:$G$4),0))))</f>
        <v/>
      </c>
      <c r="AP83" s="3" t="str">
        <f>IF(AJ83="","",IF(INDEX(IF(AO72="リメイク",装備マスタ!$Q$5:$U$67,装備マスタ!$C$5:$G$45),MATCH(AJ83,IF(AO72="リメイク",装備マスタ!$P$5:$P$67,装備マスタ!$B$5:$B$45),0),MATCH(AP73,IF(AO72="リメイク",装備マスタ!$Q$4:$U$4,装備マスタ!$C$4:$G$4),0))="","",INDEX(IF(AO72="リメイク",装備マスタ!$Q$5:$U$67,装備マスタ!$C$5:$G$45),MATCH(AJ83,IF(AO72="リメイク",装備マスタ!$P$5:$P$67,装備マスタ!$B$5:$B114),0),MATCH(AP73,IF(AO72="リメイク",装備マスタ!$Q$4:$U$4,装備マスタ!$C$4:$G$4),0))))</f>
        <v/>
      </c>
      <c r="AQ83" s="3" t="str">
        <f>IF(AJ83="","",IF(INDEX(IF(AO72="リメイク",装備マスタ!$Q$5:$U$67,装備マスタ!$C$5:$G$45),MATCH(AJ83,IF(AO72="リメイク",装備マスタ!$P$5:$P$67,装備マスタ!$B$5:$B$45),0),MATCH(AQ73,IF(AO72="リメイク",装備マスタ!$Q$4:$U$4,装備マスタ!$C$4:$G$4),0))="","",INDEX(IF(AO72="リメイク",装備マスタ!$Q$5:$U$67,装備マスタ!$C$5:$G$45),MATCH(AJ83,IF(AO72="リメイク",装備マスタ!$P$5:$P$67,装備マスタ!$B$5:$B114),0),MATCH(AQ73,IF(AO72="リメイク",装備マスタ!$Q$4:$U$4,装備マスタ!$C$4:$G$4),0))))</f>
        <v/>
      </c>
      <c r="AR83" s="3" t="str">
        <f>IF(AJ83="","",IF(INDEX(IF(AO72="リメイク",装備マスタ!$Q$5:$U$67,装備マスタ!$C$5:$G$45),MATCH(AJ83,IF(AO72="リメイク",装備マスタ!$P$5:$P$67,装備マスタ!$B$5:$B$45),0),MATCH(AR73,IF(AO72="リメイク",装備マスタ!$Q$4:$U$4,装備マスタ!$C$4:$G$4),0))="","",INDEX(IF(AO72="リメイク",装備マスタ!$Q$5:$U$67,装備マスタ!$C$5:$G$45),MATCH(AJ83,IF(AO72="リメイク",装備マスタ!$P$5:$P$67,装備マスタ!$B$5:$B114),0),MATCH(AR73,IF(AO72="リメイク",装備マスタ!$Q$4:$U$4,装備マスタ!$C$4:$G$4),0))))</f>
        <v/>
      </c>
      <c r="AS83" s="13"/>
      <c r="AT83" s="67" t="s">
        <v>14</v>
      </c>
      <c r="AU83" s="15" t="s">
        <v>129</v>
      </c>
      <c r="AV83" s="16"/>
      <c r="AW83" s="16"/>
      <c r="AX83" s="26"/>
      <c r="AY83" s="3" t="str">
        <f>IF(AU83="","",IF(INDEX(IF(AZ72="リメイク",装備マスタ!$Q$5:$U$67,装備マスタ!$C$5:$G$45),MATCH(AU83,IF(AZ72="リメイク",装備マスタ!$P$5:$P$67,装備マスタ!$B$5:$B$45),0),MATCH(AY73,IF(AZ72="リメイク",装備マスタ!$Q$4:$U$4,装備マスタ!$C$4:$G$4),0))="","",INDEX(IF(AZ72="リメイク",装備マスタ!$Q$5:$U$67,装備マスタ!$C$5:$G$45),MATCH(AU83,IF(AZ72="リメイク",装備マスタ!$P$5:$P$67,装備マスタ!$B$5:$B114),0),MATCH(AY73,IF(AZ72="リメイク",装備マスタ!$Q$4:$U$4,装備マスタ!$C$4:$G$4),0))))</f>
        <v/>
      </c>
      <c r="AZ83" s="3" t="str">
        <f>IF(AU83="","",IF(INDEX(IF(AZ72="リメイク",装備マスタ!$Q$5:$U$67,装備マスタ!$C$5:$G$45),MATCH(AU83,IF(AZ72="リメイク",装備マスタ!$P$5:$P$67,装備マスタ!$B$5:$B$45),0),MATCH(AZ73,IF(AZ72="リメイク",装備マスタ!$Q$4:$U$4,装備マスタ!$C$4:$G$4),0))="","",INDEX(IF(AZ72="リメイク",装備マスタ!$Q$5:$U$67,装備マスタ!$C$5:$G$45),MATCH(AU83,IF(AZ72="リメイク",装備マスタ!$P$5:$P$67,装備マスタ!$B$5:$B114),0),MATCH(AZ73,IF(AZ72="リメイク",装備マスタ!$Q$4:$U$4,装備マスタ!$C$4:$G$4),0))))</f>
        <v/>
      </c>
      <c r="BA83" s="3" t="str">
        <f>IF(AU83="","",IF(INDEX(IF(AZ72="リメイク",装備マスタ!$Q$5:$U$67,装備マスタ!$C$5:$G$45),MATCH(AU83,IF(AZ72="リメイク",装備マスタ!$P$5:$P$67,装備マスタ!$B$5:$B$45),0),MATCH(BA73,IF(AZ72="リメイク",装備マスタ!$Q$4:$U$4,装備マスタ!$C$4:$G$4),0))="","",INDEX(IF(AZ72="リメイク",装備マスタ!$Q$5:$U$67,装備マスタ!$C$5:$G$45),MATCH(AU83,IF(AZ72="リメイク",装備マスタ!$P$5:$P$67,装備マスタ!$B$5:$B114),0),MATCH(BA73,IF(AZ72="リメイク",装備マスタ!$Q$4:$U$4,装備マスタ!$C$4:$G$4),0))))</f>
        <v/>
      </c>
      <c r="BB83" s="3" t="str">
        <f>IF(AU83="","",IF(INDEX(IF(AZ72="リメイク",装備マスタ!$Q$5:$U$67,装備マスタ!$C$5:$G$45),MATCH(AU83,IF(AZ72="リメイク",装備マスタ!$P$5:$P$67,装備マスタ!$B$5:$B$45),0),MATCH(BB73,IF(AZ72="リメイク",装備マスタ!$Q$4:$U$4,装備マスタ!$C$4:$G$4),0))="","",INDEX(IF(AZ72="リメイク",装備マスタ!$Q$5:$U$67,装備マスタ!$C$5:$G$45),MATCH(AU83,IF(AZ72="リメイク",装備マスタ!$P$5:$P$67,装備マスタ!$B$5:$B114),0),MATCH(BB73,IF(AZ72="リメイク",装備マスタ!$Q$4:$U$4,装備マスタ!$C$4:$G$4),0))))</f>
        <v/>
      </c>
      <c r="BC83" s="3" t="str">
        <f>IF(AU83="","",IF(INDEX(IF(AZ72="リメイク",装備マスタ!$Q$5:$U$67,装備マスタ!$C$5:$G$45),MATCH(AU83,IF(AZ72="リメイク",装備マスタ!$P$5:$P$67,装備マスタ!$B$5:$B$45),0),MATCH(BC73,IF(AZ72="リメイク",装備マスタ!$Q$4:$U$4,装備マスタ!$C$4:$G$4),0))="","",INDEX(IF(AZ72="リメイク",装備マスタ!$Q$5:$U$67,装備マスタ!$C$5:$G$45),MATCH(AU83,IF(AZ72="リメイク",装備マスタ!$P$5:$P$67,装備マスタ!$B$5:$B114),0),MATCH(BC73,IF(AZ72="リメイク",装備マスタ!$Q$4:$U$4,装備マスタ!$C$4:$G$4),0))))</f>
        <v/>
      </c>
    </row>
    <row r="84" spans="1:55" x14ac:dyDescent="0.4">
      <c r="B84" s="67" t="s">
        <v>15</v>
      </c>
      <c r="C84" s="15" t="s">
        <v>162</v>
      </c>
      <c r="D84" s="16"/>
      <c r="E84" s="16"/>
      <c r="F84" s="26"/>
      <c r="G84" s="3">
        <f>IF(C84="","",IF(INDEX(IF(H72="リメイク",装備マスタ!$Q$5:$U$67,装備マスタ!$C$5:$G$45),MATCH(C84,IF(H72="リメイク",装備マスタ!$P$5:$P$67,装備マスタ!$B$5:$B$45),0),MATCH(G73,IF(H72="リメイク",装備マスタ!$Q$4:$U$4,装備マスタ!$C$4:$G$4),0))="","",INDEX(IF(H72="リメイク",装備マスタ!$Q$5:$U$67,装備マスタ!$C$5:$G$45),MATCH(C84,IF(H72="リメイク",装備マスタ!$P$5:$P$67,装備マスタ!$B$5:$B114),0),MATCH(G73,IF(H72="リメイク",装備マスタ!$Q$4:$U$4,装備マスタ!$C$4:$G$4),0))))</f>
        <v>15</v>
      </c>
      <c r="H84" s="3">
        <f>IF(C84="","",IF(INDEX(IF(H72="リメイク",装備マスタ!$Q$5:$U$67,装備マスタ!$C$5:$G$45),MATCH(C84,IF(H72="リメイク",装備マスタ!$P$5:$P$67,装備マスタ!$B$5:$B$45),0),MATCH(H73,IF(H72="リメイク",装備マスタ!$Q$4:$U$4,装備マスタ!$C$4:$G$4),0))="","",INDEX(IF(H72="リメイク",装備マスタ!$Q$5:$U$67,装備マスタ!$C$5:$G$45),MATCH(C84,IF(H72="リメイク",装備マスタ!$P$5:$P$67,装備マスタ!$B$5:$B114),0),MATCH(H73,IF(H72="リメイク",装備マスタ!$Q$4:$U$4,装備マスタ!$C$4:$G$4),0))))</f>
        <v>15</v>
      </c>
      <c r="I84" s="3">
        <f>IF(C84="","",IF(INDEX(IF(H72="リメイク",装備マスタ!$Q$5:$U$67,装備マスタ!$C$5:$G$45),MATCH(C84,IF(H72="リメイク",装備マスタ!$P$5:$P$67,装備マスタ!$B$5:$B$45),0),MATCH(I73,IF(H72="リメイク",装備マスタ!$Q$4:$U$4,装備マスタ!$C$4:$G$4),0))="","",INDEX(IF(H72="リメイク",装備マスタ!$Q$5:$U$67,装備マスタ!$C$5:$G$45),MATCH(C84,IF(H72="リメイク",装備マスタ!$P$5:$P$67,装備マスタ!$B$5:$B114),0),MATCH(I73,IF(H72="リメイク",装備マスタ!$Q$4:$U$4,装備マスタ!$C$4:$G$4),0))))</f>
        <v>15</v>
      </c>
      <c r="J84" s="3">
        <f>IF(C84="","",IF(INDEX(IF(H72="リメイク",装備マスタ!$Q$5:$U$67,装備マスタ!$C$5:$G$45),MATCH(C84,IF(H72="リメイク",装備マスタ!$P$5:$P$67,装備マスタ!$B$5:$B$45),0),MATCH(J73,IF(H72="リメイク",装備マスタ!$Q$4:$U$4,装備マスタ!$C$4:$G$4),0))="","",INDEX(IF(H72="リメイク",装備マスタ!$Q$5:$U$67,装備マスタ!$C$5:$G$45),MATCH(C84,IF(H72="リメイク",装備マスタ!$P$5:$P$67,装備マスタ!$B$5:$B114),0),MATCH(J73,IF(H72="リメイク",装備マスタ!$Q$4:$U$4,装備マスタ!$C$4:$G$4),0))))</f>
        <v>15</v>
      </c>
      <c r="K84" s="3">
        <f>IF(C84="","",IF(INDEX(IF(H72="リメイク",装備マスタ!$Q$5:$U$67,装備マスタ!$C$5:$G$45),MATCH(C84,IF(H72="リメイク",装備マスタ!$P$5:$P$67,装備マスタ!$B$5:$B$45),0),MATCH(K73,IF(H72="リメイク",装備マスタ!$Q$4:$U$4,装備マスタ!$C$4:$G$4),0))="","",INDEX(IF(H72="リメイク",装備マスタ!$Q$5:$U$67,装備マスタ!$C$5:$G$45),MATCH(C84,IF(H72="リメイク",装備マスタ!$P$5:$P$67,装備マスタ!$B$5:$B114),0),MATCH(K73,IF(H72="リメイク",装備マスタ!$Q$4:$U$4,装備マスタ!$C$4:$G$4),0))))</f>
        <v>15</v>
      </c>
      <c r="L84" s="13"/>
      <c r="M84" s="67" t="s">
        <v>15</v>
      </c>
      <c r="N84" s="15" t="s">
        <v>193</v>
      </c>
      <c r="O84" s="16"/>
      <c r="P84" s="16"/>
      <c r="Q84" s="26"/>
      <c r="R84" s="3">
        <f>IF(N84="","",IF(INDEX(IF(S72="リメイク",装備マスタ!$Q$5:$U$67,装備マスタ!$C$5:$G$45),MATCH(N84,IF(S72="リメイク",装備マスタ!$P$5:$P$67,装備マスタ!$B$5:$B$45),0),MATCH(R73,IF(S72="リメイク",装備マスタ!$Q$4:$U$4,装備マスタ!$C$4:$G$4),0))="","",INDEX(IF(S72="リメイク",装備マスタ!$Q$5:$U$67,装備マスタ!$C$5:$G$45),MATCH(N84,IF(S72="リメイク",装備マスタ!$P$5:$P$67,装備マスタ!$B$5:$B114),0),MATCH(R73,IF(S72="リメイク",装備マスタ!$Q$4:$U$4,装備マスタ!$C$4:$G$4),0))))</f>
        <v>15</v>
      </c>
      <c r="S84" s="3">
        <f>IF(N84="","",IF(INDEX(IF(S72="リメイク",装備マスタ!$Q$5:$U$67,装備マスタ!$C$5:$G$45),MATCH(N84,IF(S72="リメイク",装備マスタ!$P$5:$P$67,装備マスタ!$B$5:$B$45),0),MATCH(S73,IF(S72="リメイク",装備マスタ!$Q$4:$U$4,装備マスタ!$C$4:$G$4),0))="","",INDEX(IF(S72="リメイク",装備マスタ!$Q$5:$U$67,装備マスタ!$C$5:$G$45),MATCH(N84,IF(S72="リメイク",装備マスタ!$P$5:$P$67,装備マスタ!$B$5:$B114),0),MATCH(S73,IF(S72="リメイク",装備マスタ!$Q$4:$U$4,装備マスタ!$C$4:$G$4),0))))</f>
        <v>15</v>
      </c>
      <c r="T84" s="3" t="str">
        <f>IF(N84="","",IF(INDEX(IF(S72="リメイク",装備マスタ!$Q$5:$U$67,装備マスタ!$C$5:$G$45),MATCH(N84,IF(S72="リメイク",装備マスタ!$P$5:$P$67,装備マスタ!$B$5:$B$45),0),MATCH(T73,IF(S72="リメイク",装備マスタ!$Q$4:$U$4,装備マスタ!$C$4:$G$4),0))="","",INDEX(IF(S72="リメイク",装備マスタ!$Q$5:$U$67,装備マスタ!$C$5:$G$45),MATCH(N84,IF(S72="リメイク",装備マスタ!$P$5:$P$67,装備マスタ!$B$5:$B114),0),MATCH(T73,IF(S72="リメイク",装備マスタ!$Q$4:$U$4,装備マスタ!$C$4:$G$4),0))))</f>
        <v/>
      </c>
      <c r="U84" s="3" t="str">
        <f>IF(N84="","",IF(INDEX(IF(S72="リメイク",装備マスタ!$Q$5:$U$67,装備マスタ!$C$5:$G$45),MATCH(N84,IF(S72="リメイク",装備マスタ!$P$5:$P$67,装備マスタ!$B$5:$B$45),0),MATCH(U73,IF(S72="リメイク",装備マスタ!$Q$4:$U$4,装備マスタ!$C$4:$G$4),0))="","",INDEX(IF(S72="リメイク",装備マスタ!$Q$5:$U$67,装備マスタ!$C$5:$G$45),MATCH(N84,IF(S72="リメイク",装備マスタ!$P$5:$P$67,装備マスタ!$B$5:$B114),0),MATCH(U73,IF(S72="リメイク",装備マスタ!$Q$4:$U$4,装備マスタ!$C$4:$G$4),0))))</f>
        <v/>
      </c>
      <c r="V84" s="3">
        <f>IF(N84="","",IF(INDEX(IF(S72="リメイク",装備マスタ!$Q$5:$U$67,装備マスタ!$C$5:$G$45),MATCH(N84,IF(S72="リメイク",装備マスタ!$P$5:$P$67,装備マスタ!$B$5:$B$45),0),MATCH(V73,IF(S72="リメイク",装備マスタ!$Q$4:$U$4,装備マスタ!$C$4:$G$4),0))="","",INDEX(IF(S72="リメイク",装備マスタ!$Q$5:$U$67,装備マスタ!$C$5:$G$45),MATCH(N84,IF(S72="リメイク",装備マスタ!$P$5:$P$67,装備マスタ!$B$5:$B114),0),MATCH(V73,IF(S72="リメイク",装備マスタ!$Q$4:$U$4,装備マスタ!$C$4:$G$4),0))))</f>
        <v>15</v>
      </c>
      <c r="W84" s="13"/>
      <c r="X84" s="67" t="s">
        <v>15</v>
      </c>
      <c r="Y84" s="15" t="s">
        <v>162</v>
      </c>
      <c r="Z84" s="16"/>
      <c r="AA84" s="16"/>
      <c r="AB84" s="26"/>
      <c r="AC84" s="3">
        <f>IF(Y84="","",IF(INDEX(IF(AD72="リメイク",装備マスタ!$Q$5:$U$67,装備マスタ!$C$5:$G$45),MATCH(Y84,IF(AD72="リメイク",装備マスタ!$P$5:$P$67,装備マスタ!$B$5:$B$45),0),MATCH(AC73,IF(AD72="リメイク",装備マスタ!$Q$4:$U$4,装備マスタ!$C$4:$G$4),0))="","",INDEX(IF(AD72="リメイク",装備マスタ!$Q$5:$U$67,装備マスタ!$C$5:$G$45),MATCH(Y84,IF(AD72="リメイク",装備マスタ!$P$5:$P$67,装備マスタ!$B$5:$B114),0),MATCH(AC73,IF(AD72="リメイク",装備マスタ!$Q$4:$U$4,装備マスタ!$C$4:$G$4),0))))</f>
        <v>15</v>
      </c>
      <c r="AD84" s="3">
        <f>IF(Y84="","",IF(INDEX(IF(AD72="リメイク",装備マスタ!$Q$5:$U$67,装備マスタ!$C$5:$G$45),MATCH(Y84,IF(AD72="リメイク",装備マスタ!$P$5:$P$67,装備マスタ!$B$5:$B$45),0),MATCH(AD73,IF(AD72="リメイク",装備マスタ!$Q$4:$U$4,装備マスタ!$C$4:$G$4),0))="","",INDEX(IF(AD72="リメイク",装備マスタ!$Q$5:$U$67,装備マスタ!$C$5:$G$45),MATCH(Y84,IF(AD72="リメイク",装備マスタ!$P$5:$P$67,装備マスタ!$B$5:$B114),0),MATCH(AD73,IF(AD72="リメイク",装備マスタ!$Q$4:$U$4,装備マスタ!$C$4:$G$4),0))))</f>
        <v>15</v>
      </c>
      <c r="AE84" s="3">
        <f>IF(Y84="","",IF(INDEX(IF(AD72="リメイク",装備マスタ!$Q$5:$U$67,装備マスタ!$C$5:$G$45),MATCH(Y84,IF(AD72="リメイク",装備マスタ!$P$5:$P$67,装備マスタ!$B$5:$B$45),0),MATCH(AE73,IF(AD72="リメイク",装備マスタ!$Q$4:$U$4,装備マスタ!$C$4:$G$4),0))="","",INDEX(IF(AD72="リメイク",装備マスタ!$Q$5:$U$67,装備マスタ!$C$5:$G$45),MATCH(Y84,IF(AD72="リメイク",装備マスタ!$P$5:$P$67,装備マスタ!$B$5:$B114),0),MATCH(AE73,IF(AD72="リメイク",装備マスタ!$Q$4:$U$4,装備マスタ!$C$4:$G$4),0))))</f>
        <v>15</v>
      </c>
      <c r="AF84" s="3">
        <f>IF(Y84="","",IF(INDEX(IF(AD72="リメイク",装備マスタ!$Q$5:$U$67,装備マスタ!$C$5:$G$45),MATCH(Y84,IF(AD72="リメイク",装備マスタ!$P$5:$P$67,装備マスタ!$B$5:$B$45),0),MATCH(AF73,IF(AD72="リメイク",装備マスタ!$Q$4:$U$4,装備マスタ!$C$4:$G$4),0))="","",INDEX(IF(AD72="リメイク",装備マスタ!$Q$5:$U$67,装備マスタ!$C$5:$G$45),MATCH(Y84,IF(AD72="リメイク",装備マスタ!$P$5:$P$67,装備マスタ!$B$5:$B114),0),MATCH(AF73,IF(AD72="リメイク",装備マスタ!$Q$4:$U$4,装備マスタ!$C$4:$G$4),0))))</f>
        <v>15</v>
      </c>
      <c r="AG84" s="3">
        <f>IF(Y84="","",IF(INDEX(IF(AD72="リメイク",装備マスタ!$Q$5:$U$67,装備マスタ!$C$5:$G$45),MATCH(Y84,IF(AD72="リメイク",装備マスタ!$P$5:$P$67,装備マスタ!$B$5:$B$45),0),MATCH(AG73,IF(AD72="リメイク",装備マスタ!$Q$4:$U$4,装備マスタ!$C$4:$G$4),0))="","",INDEX(IF(AD72="リメイク",装備マスタ!$Q$5:$U$67,装備マスタ!$C$5:$G$45),MATCH(Y84,IF(AD72="リメイク",装備マスタ!$P$5:$P$67,装備マスタ!$B$5:$B114),0),MATCH(AG73,IF(AD72="リメイク",装備マスタ!$Q$4:$U$4,装備マスタ!$C$4:$G$4),0))))</f>
        <v>15</v>
      </c>
      <c r="AH84" s="13"/>
      <c r="AI84" s="67" t="s">
        <v>15</v>
      </c>
      <c r="AJ84" s="15" t="s">
        <v>32</v>
      </c>
      <c r="AK84" s="16"/>
      <c r="AL84" s="16"/>
      <c r="AM84" s="26"/>
      <c r="AN84" s="3">
        <f>IF(AJ84="","",IF(INDEX(IF(AO72="リメイク",装備マスタ!$Q$5:$U$67,装備マスタ!$C$5:$G$45),MATCH(AJ84,IF(AO72="リメイク",装備マスタ!$P$5:$P$67,装備マスタ!$B$5:$B$45),0),MATCH(AN73,IF(AO72="リメイク",装備マスタ!$Q$4:$U$4,装備マスタ!$C$4:$G$4),0))="","",INDEX(IF(AO72="リメイク",装備マスタ!$Q$5:$U$67,装備マスタ!$C$5:$G$45),MATCH(AJ84,IF(AO72="リメイク",装備マスタ!$P$5:$P$67,装備マスタ!$B$5:$B114),0),MATCH(AN73,IF(AO72="リメイク",装備マスタ!$Q$4:$U$4,装備マスタ!$C$4:$G$4),0))))</f>
        <v>10</v>
      </c>
      <c r="AO84" s="3" t="str">
        <f>IF(AJ84="","",IF(INDEX(IF(AO72="リメイク",装備マスタ!$Q$5:$U$67,装備マスタ!$C$5:$G$45),MATCH(AJ84,IF(AO72="リメイク",装備マスタ!$P$5:$P$67,装備マスタ!$B$5:$B$45),0),MATCH(AO73,IF(AO72="リメイク",装備マスタ!$Q$4:$U$4,装備マスタ!$C$4:$G$4),0))="","",INDEX(IF(AO72="リメイク",装備マスタ!$Q$5:$U$67,装備マスタ!$C$5:$G$45),MATCH(AJ84,IF(AO72="リメイク",装備マスタ!$P$5:$P$67,装備マスタ!$B$5:$B114),0),MATCH(AO73,IF(AO72="リメイク",装備マスタ!$Q$4:$U$4,装備マスタ!$C$4:$G$4),0))))</f>
        <v/>
      </c>
      <c r="AP84" s="3" t="str">
        <f>IF(AJ84="","",IF(INDEX(IF(AO72="リメイク",装備マスタ!$Q$5:$U$67,装備マスタ!$C$5:$G$45),MATCH(AJ84,IF(AO72="リメイク",装備マスタ!$P$5:$P$67,装備マスタ!$B$5:$B$45),0),MATCH(AP73,IF(AO72="リメイク",装備マスタ!$Q$4:$U$4,装備マスタ!$C$4:$G$4),0))="","",INDEX(IF(AO72="リメイク",装備マスタ!$Q$5:$U$67,装備マスタ!$C$5:$G$45),MATCH(AJ84,IF(AO72="リメイク",装備マスタ!$P$5:$P$67,装備マスタ!$B$5:$B114),0),MATCH(AP73,IF(AO72="リメイク",装備マスタ!$Q$4:$U$4,装備マスタ!$C$4:$G$4),0))))</f>
        <v/>
      </c>
      <c r="AQ84" s="3" t="str">
        <f>IF(AJ84="","",IF(INDEX(IF(AO72="リメイク",装備マスタ!$Q$5:$U$67,装備マスタ!$C$5:$G$45),MATCH(AJ84,IF(AO72="リメイク",装備マスタ!$P$5:$P$67,装備マスタ!$B$5:$B$45),0),MATCH(AQ73,IF(AO72="リメイク",装備マスタ!$Q$4:$U$4,装備マスタ!$C$4:$G$4),0))="","",INDEX(IF(AO72="リメイク",装備マスタ!$Q$5:$U$67,装備マスタ!$C$5:$G$45),MATCH(AJ84,IF(AO72="リメイク",装備マスタ!$P$5:$P$67,装備マスタ!$B$5:$B114),0),MATCH(AQ73,IF(AO72="リメイク",装備マスタ!$Q$4:$U$4,装備マスタ!$C$4:$G$4),0))))</f>
        <v/>
      </c>
      <c r="AR84" s="3" t="str">
        <f>IF(AJ84="","",IF(INDEX(IF(AO72="リメイク",装備マスタ!$Q$5:$U$67,装備マスタ!$C$5:$G$45),MATCH(AJ84,IF(AO72="リメイク",装備マスタ!$P$5:$P$67,装備マスタ!$B$5:$B$45),0),MATCH(AR73,IF(AO72="リメイク",装備マスタ!$Q$4:$U$4,装備マスタ!$C$4:$G$4),0))="","",INDEX(IF(AO72="リメイク",装備マスタ!$Q$5:$U$67,装備マスタ!$C$5:$G$45),MATCH(AJ84,IF(AO72="リメイク",装備マスタ!$P$5:$P$67,装備マスタ!$B$5:$B114),0),MATCH(AR73,IF(AO72="リメイク",装備マスタ!$Q$4:$U$4,装備マスタ!$C$4:$G$4),0))))</f>
        <v/>
      </c>
      <c r="AS84" s="13"/>
      <c r="AT84" s="67" t="s">
        <v>15</v>
      </c>
      <c r="AU84" s="15" t="s">
        <v>150</v>
      </c>
      <c r="AV84" s="16"/>
      <c r="AW84" s="16"/>
      <c r="AX84" s="26"/>
      <c r="AY84" s="3">
        <f>IF(AU84="","",IF(INDEX(IF(AZ72="リメイク",装備マスタ!$Q$5:$U$67,装備マスタ!$C$5:$G$45),MATCH(AU84,IF(AZ72="リメイク",装備マスタ!$P$5:$P$67,装備マスタ!$B$5:$B$45),0),MATCH(AY73,IF(AZ72="リメイク",装備マスタ!$Q$4:$U$4,装備マスタ!$C$4:$G$4),0))="","",INDEX(IF(AZ72="リメイク",装備マスタ!$Q$5:$U$67,装備マスタ!$C$5:$G$45),MATCH(AU84,IF(AZ72="リメイク",装備マスタ!$P$5:$P$67,装備マスタ!$B$5:$B114),0),MATCH(AY73,IF(AZ72="リメイク",装備マスタ!$Q$4:$U$4,装備マスタ!$C$4:$G$4),0))))</f>
        <v>10</v>
      </c>
      <c r="AZ84" s="3" t="str">
        <f>IF(AU84="","",IF(INDEX(IF(AZ72="リメイク",装備マスタ!$Q$5:$U$67,装備マスタ!$C$5:$G$45),MATCH(AU84,IF(AZ72="リメイク",装備マスタ!$P$5:$P$67,装備マスタ!$B$5:$B$45),0),MATCH(AZ73,IF(AZ72="リメイク",装備マスタ!$Q$4:$U$4,装備マスタ!$C$4:$G$4),0))="","",INDEX(IF(AZ72="リメイク",装備マスタ!$Q$5:$U$67,装備マスタ!$C$5:$G$45),MATCH(AU84,IF(AZ72="リメイク",装備マスタ!$P$5:$P$67,装備マスタ!$B$5:$B114),0),MATCH(AZ73,IF(AZ72="リメイク",装備マスタ!$Q$4:$U$4,装備マスタ!$C$4:$G$4),0))))</f>
        <v/>
      </c>
      <c r="BA84" s="3" t="str">
        <f>IF(AU84="","",IF(INDEX(IF(AZ72="リメイク",装備マスタ!$Q$5:$U$67,装備マスタ!$C$5:$G$45),MATCH(AU84,IF(AZ72="リメイク",装備マスタ!$P$5:$P$67,装備マスタ!$B$5:$B$45),0),MATCH(BA73,IF(AZ72="リメイク",装備マスタ!$Q$4:$U$4,装備マスタ!$C$4:$G$4),0))="","",INDEX(IF(AZ72="リメイク",装備マスタ!$Q$5:$U$67,装備マスタ!$C$5:$G$45),MATCH(AU84,IF(AZ72="リメイク",装備マスタ!$P$5:$P$67,装備マスタ!$B$5:$B114),0),MATCH(BA73,IF(AZ72="リメイク",装備マスタ!$Q$4:$U$4,装備マスタ!$C$4:$G$4),0))))</f>
        <v/>
      </c>
      <c r="BB84" s="3" t="str">
        <f>IF(AU84="","",IF(INDEX(IF(AZ72="リメイク",装備マスタ!$Q$5:$U$67,装備マスタ!$C$5:$G$45),MATCH(AU84,IF(AZ72="リメイク",装備マスタ!$P$5:$P$67,装備マスタ!$B$5:$B$45),0),MATCH(BB73,IF(AZ72="リメイク",装備マスタ!$Q$4:$U$4,装備マスタ!$C$4:$G$4),0))="","",INDEX(IF(AZ72="リメイク",装備マスタ!$Q$5:$U$67,装備マスタ!$C$5:$G$45),MATCH(AU84,IF(AZ72="リメイク",装備マスタ!$P$5:$P$67,装備マスタ!$B$5:$B114),0),MATCH(BB73,IF(AZ72="リメイク",装備マスタ!$Q$4:$U$4,装備マスタ!$C$4:$G$4),0))))</f>
        <v/>
      </c>
      <c r="BC84" s="3">
        <f>IF(AU84="","",IF(INDEX(IF(AZ72="リメイク",装備マスタ!$Q$5:$U$67,装備マスタ!$C$5:$G$45),MATCH(AU84,IF(AZ72="リメイク",装備マスタ!$P$5:$P$67,装備マスタ!$B$5:$B$45),0),MATCH(BC73,IF(AZ72="リメイク",装備マスタ!$Q$4:$U$4,装備マスタ!$C$4:$G$4),0))="","",INDEX(IF(AZ72="リメイク",装備マスタ!$Q$5:$U$67,装備マスタ!$C$5:$G$45),MATCH(AU84,IF(AZ72="リメイク",装備マスタ!$P$5:$P$67,装備マスタ!$B$5:$B114),0),MATCH(BC73,IF(AZ72="リメイク",装備マスタ!$Q$4:$U$4,装備マスタ!$C$4:$G$4),0))))</f>
        <v>10</v>
      </c>
    </row>
    <row r="85" spans="1:55" x14ac:dyDescent="0.4">
      <c r="B85" s="67" t="s">
        <v>16</v>
      </c>
      <c r="C85" s="15" t="s">
        <v>196</v>
      </c>
      <c r="D85" s="16"/>
      <c r="E85" s="16"/>
      <c r="F85" s="26"/>
      <c r="G85" s="3" t="str">
        <f>IF(C85="","",IF(INDEX(IF(H72="リメイク",装備マスタ!$X$5:$AB$67,装備マスタ!$J$5:$N$45),MATCH(C85,IF(H72="リメイク",装備マスタ!$W$5:$W$67,装備マスタ!$I$5:$I$45),0),MATCH(G73,IF(H72="リメイク",装備マスタ!$X$4:$AB$4,装備マスタ!$J$4:$N$4),0))="","",INDEX(IF(H72="リメイク",装備マスタ!$X$5:$AB$67,装備マスタ!$J$5:$N$45),MATCH(C85,IF(H72="リメイク",装備マスタ!$W$5:$W$67,装備マスタ!$I$5:$I114),0),MATCH(G73,IF(H72="リメイク",装備マスタ!$X$4:$AB$4,装備マスタ!$J$4:$N$4),0))))</f>
        <v/>
      </c>
      <c r="H85" s="3" t="str">
        <f>IF(C85="","",IF(INDEX(IF(H72="リメイク",装備マスタ!$X$5:$AB$67,装備マスタ!$J$5:$N$45),MATCH(C85,IF(H72="リメイク",装備マスタ!$W$5:$W$67,装備マスタ!$I$5:$I$45),0),MATCH(H73,IF(H72="リメイク",装備マスタ!$X$4:$AB$4,装備マスタ!$J$4:$N$4),0))="","",INDEX(IF(H72="リメイク",装備マスタ!$X$5:$AB$67,装備マスタ!$J$5:$N$45),MATCH(C85,IF(H72="リメイク",装備マスタ!$W$5:$W$67,装備マスタ!$I$5:$I114),0),MATCH(H73,IF(H72="リメイク",装備マスタ!$X$4:$AB$4,装備マスタ!$J$4:$N$4),0))))</f>
        <v/>
      </c>
      <c r="I85" s="3" t="str">
        <f>IF(C85="","",IF(INDEX(IF(H72="リメイク",装備マスタ!$X$5:$AB$67,装備マスタ!$J$5:$N$45),MATCH(C85,IF(H72="リメイク",装備マスタ!$W$5:$W$67,装備マスタ!$I$5:$I$45),0),MATCH(I73,IF(H72="リメイク",装備マスタ!$X$4:$AB$4,装備マスタ!$J$4:$N$4),0))="","",INDEX(IF(H72="リメイク",装備マスタ!$X$5:$AB$67,装備マスタ!$J$5:$N$45),MATCH(C85,IF(H72="リメイク",装備マスタ!$W$5:$W$67,装備マスタ!$I$5:$I114),0),MATCH(I73,IF(H72="リメイク",装備マスタ!$X$4:$AB$4,装備マスタ!$J$4:$N$4),0))))</f>
        <v/>
      </c>
      <c r="J85" s="3" t="str">
        <f>IF(C85="","",IF(INDEX(IF(H72="リメイク",装備マスタ!$X$5:$AB$67,装備マスタ!$J$5:$N$45),MATCH(C85,IF(H72="リメイク",装備マスタ!$W$5:$W$67,装備マスタ!$I$5:$I$45),0),MATCH(J73,IF(H72="リメイク",装備マスタ!$X$4:$AB$4,装備マスタ!$J$4:$N$4),0))="","",INDEX(IF(H72="リメイク",装備マスタ!$X$5:$AB$67,装備マスタ!$J$5:$N$45),MATCH(C85,IF(H72="リメイク",装備マスタ!$W$5:$W$67,装備マスタ!$I$5:$I114),0),MATCH(J73,IF(H72="リメイク",装備マスタ!$X$4:$AB$4,装備マスタ!$J$4:$N$4),0))))</f>
        <v/>
      </c>
      <c r="K85" s="3">
        <f>IF(C85="","",IF(INDEX(IF(H72="リメイク",装備マスタ!$X$5:$AB$67,装備マスタ!$J$5:$N$45),MATCH(C85,IF(H72="リメイク",装備マスタ!$W$5:$W$67,装備マスタ!$I$5:$I$45),0),MATCH(K73,IF(H72="リメイク",装備マスタ!$X$4:$AB$4,装備マスタ!$J$4:$N$4),0))="","",INDEX(IF(H72="リメイク",装備マスタ!$X$5:$AB$67,装備マスタ!$J$5:$N$45),MATCH(C85,IF(H72="リメイク",装備マスタ!$W$5:$W$67,装備マスタ!$I$5:$I114),0),MATCH(K73,IF(H72="リメイク",装備マスタ!$X$4:$AB$4,装備マスタ!$J$4:$N$4),0))))</f>
        <v>3</v>
      </c>
      <c r="L85" s="13"/>
      <c r="M85" s="67" t="s">
        <v>16</v>
      </c>
      <c r="N85" s="15" t="s">
        <v>127</v>
      </c>
      <c r="O85" s="16"/>
      <c r="P85" s="16"/>
      <c r="Q85" s="26"/>
      <c r="R85" s="3" t="str">
        <f>IF(N85="","",IF(INDEX(IF(S72="リメイク",装備マスタ!$X$5:$AB$67,装備マスタ!$J$5:$N$45),MATCH(N85,IF(S72="リメイク",装備マスタ!$W$5:$W$67,装備マスタ!$I$5:$I$45),0),MATCH(R73,IF(S72="リメイク",装備マスタ!$X$4:$AB$4,装備マスタ!$J$4:$N$4),0))="","",INDEX(IF(S72="リメイク",装備マスタ!$X$5:$AB$67,装備マスタ!$J$5:$N$45),MATCH(N85,IF(S72="リメイク",装備マスタ!$W$5:$W$67,装備マスタ!$I$5:$I114),0),MATCH(R73,IF(S72="リメイク",装備マスタ!$X$4:$AB$4,装備マスタ!$J$4:$N$4),0))))</f>
        <v/>
      </c>
      <c r="S85" s="3" t="str">
        <f>IF(N85="","",IF(INDEX(IF(S72="リメイク",装備マスタ!$X$5:$AB$67,装備マスタ!$J$5:$N$45),MATCH(N85,IF(S72="リメイク",装備マスタ!$W$5:$W$67,装備マスタ!$I$5:$I$45),0),MATCH(S73,IF(S72="リメイク",装備マスタ!$X$4:$AB$4,装備マスタ!$J$4:$N$4),0))="","",INDEX(IF(S72="リメイク",装備マスタ!$X$5:$AB$67,装備マスタ!$J$5:$N$45),MATCH(N85,IF(S72="リメイク",装備マスタ!$W$5:$W$67,装備マスタ!$I$5:$I114),0),MATCH(S73,IF(S72="リメイク",装備マスタ!$X$4:$AB$4,装備マスタ!$J$4:$N$4),0))))</f>
        <v/>
      </c>
      <c r="T85" s="3" t="str">
        <f>IF(N85="","",IF(INDEX(IF(S72="リメイク",装備マスタ!$X$5:$AB$67,装備マスタ!$J$5:$N$45),MATCH(N85,IF(S72="リメイク",装備マスタ!$W$5:$W$67,装備マスタ!$I$5:$I$45),0),MATCH(T73,IF(S72="リメイク",装備マスタ!$X$4:$AB$4,装備マスタ!$J$4:$N$4),0))="","",INDEX(IF(S72="リメイク",装備マスタ!$X$5:$AB$67,装備マスタ!$J$5:$N$45),MATCH(N85,IF(S72="リメイク",装備マスタ!$W$5:$W$67,装備マスタ!$I$5:$I114),0),MATCH(T73,IF(S72="リメイク",装備マスタ!$X$4:$AB$4,装備マスタ!$J$4:$N$4),0))))</f>
        <v/>
      </c>
      <c r="U85" s="3" t="str">
        <f>IF(N85="","",IF(INDEX(IF(S72="リメイク",装備マスタ!$X$5:$AB$67,装備マスタ!$J$5:$N$45),MATCH(N85,IF(S72="リメイク",装備マスタ!$W$5:$W$67,装備マスタ!$I$5:$I$45),0),MATCH(U73,IF(S72="リメイク",装備マスタ!$X$4:$AB$4,装備マスタ!$J$4:$N$4),0))="","",INDEX(IF(S72="リメイク",装備マスタ!$X$5:$AB$67,装備マスタ!$J$5:$N$45),MATCH(N85,IF(S72="リメイク",装備マスタ!$W$5:$W$67,装備マスタ!$I$5:$I114),0),MATCH(U73,IF(S72="リメイク",装備マスタ!$X$4:$AB$4,装備マスタ!$J$4:$N$4),0))))</f>
        <v/>
      </c>
      <c r="V85" s="3" t="str">
        <f>IF(N85="","",IF(INDEX(IF(S72="リメイク",装備マスタ!$X$5:$AB$67,装備マスタ!$J$5:$N$45),MATCH(N85,IF(S72="リメイク",装備マスタ!$W$5:$W$67,装備マスタ!$I$5:$I$45),0),MATCH(V73,IF(S72="リメイク",装備マスタ!$X$4:$AB$4,装備マスタ!$J$4:$N$4),0))="","",INDEX(IF(S72="リメイク",装備マスタ!$X$5:$AB$67,装備マスタ!$J$5:$N$45),MATCH(N85,IF(S72="リメイク",装備マスタ!$W$5:$W$67,装備マスタ!$I$5:$I114),0),MATCH(V73,IF(S72="リメイク",装備マスタ!$X$4:$AB$4,装備マスタ!$J$4:$N$4),0))))</f>
        <v/>
      </c>
      <c r="W85" s="13"/>
      <c r="X85" s="67" t="s">
        <v>16</v>
      </c>
      <c r="Y85" s="15" t="s">
        <v>127</v>
      </c>
      <c r="Z85" s="16"/>
      <c r="AA85" s="16"/>
      <c r="AB85" s="26"/>
      <c r="AC85" s="3" t="str">
        <f>IF(Y85="","",IF(INDEX(IF(AD72="リメイク",装備マスタ!$X$5:$AB$67,装備マスタ!$J$5:$N$45),MATCH(Y85,IF(AD72="リメイク",装備マスタ!$W$5:$W$67,装備マスタ!$I$5:$I$45),0),MATCH(AC73,IF(AD72="リメイク",装備マスタ!$X$4:$AB$4,装備マスタ!$J$4:$N$4),0))="","",INDEX(IF(AD72="リメイク",装備マスタ!$X$5:$AB$67,装備マスタ!$J$5:$N$45),MATCH(Y85,IF(AD72="リメイク",装備マスタ!$W$5:$W$67,装備マスタ!$I$5:$I114),0),MATCH(AC73,IF(AD72="リメイク",装備マスタ!$X$4:$AB$4,装備マスタ!$J$4:$N$4),0))))</f>
        <v/>
      </c>
      <c r="AD85" s="3" t="str">
        <f>IF(Y85="","",IF(INDEX(IF(AD72="リメイク",装備マスタ!$X$5:$AB$67,装備マスタ!$J$5:$N$45),MATCH(Y85,IF(AD72="リメイク",装備マスタ!$W$5:$W$67,装備マスタ!$I$5:$I$45),0),MATCH(AD73,IF(AD72="リメイク",装備マスタ!$X$4:$AB$4,装備マスタ!$J$4:$N$4),0))="","",INDEX(IF(AD72="リメイク",装備マスタ!$X$5:$AB$67,装備マスタ!$J$5:$N$45),MATCH(Y85,IF(AD72="リメイク",装備マスタ!$W$5:$W$67,装備マスタ!$I$5:$I114),0),MATCH(AD73,IF(AD72="リメイク",装備マスタ!$X$4:$AB$4,装備マスタ!$J$4:$N$4),0))))</f>
        <v/>
      </c>
      <c r="AE85" s="3" t="str">
        <f>IF(Y85="","",IF(INDEX(IF(AD72="リメイク",装備マスタ!$X$5:$AB$67,装備マスタ!$J$5:$N$45),MATCH(Y85,IF(AD72="リメイク",装備マスタ!$W$5:$W$67,装備マスタ!$I$5:$I$45),0),MATCH(AE73,IF(AD72="リメイク",装備マスタ!$X$4:$AB$4,装備マスタ!$J$4:$N$4),0))="","",INDEX(IF(AD72="リメイク",装備マスタ!$X$5:$AB$67,装備マスタ!$J$5:$N$45),MATCH(Y85,IF(AD72="リメイク",装備マスタ!$W$5:$W$67,装備マスタ!$I$5:$I114),0),MATCH(AE73,IF(AD72="リメイク",装備マスタ!$X$4:$AB$4,装備マスタ!$J$4:$N$4),0))))</f>
        <v/>
      </c>
      <c r="AF85" s="3" t="str">
        <f>IF(Y85="","",IF(INDEX(IF(AD72="リメイク",装備マスタ!$X$5:$AB$67,装備マスタ!$J$5:$N$45),MATCH(Y85,IF(AD72="リメイク",装備マスタ!$W$5:$W$67,装備マスタ!$I$5:$I$45),0),MATCH(AF73,IF(AD72="リメイク",装備マスタ!$X$4:$AB$4,装備マスタ!$J$4:$N$4),0))="","",INDEX(IF(AD72="リメイク",装備マスタ!$X$5:$AB$67,装備マスタ!$J$5:$N$45),MATCH(Y85,IF(AD72="リメイク",装備マスタ!$W$5:$W$67,装備マスタ!$I$5:$I114),0),MATCH(AF73,IF(AD72="リメイク",装備マスタ!$X$4:$AB$4,装備マスタ!$J$4:$N$4),0))))</f>
        <v/>
      </c>
      <c r="AG85" s="3" t="str">
        <f>IF(Y85="","",IF(INDEX(IF(AD72="リメイク",装備マスタ!$X$5:$AB$67,装備マスタ!$J$5:$N$45),MATCH(Y85,IF(AD72="リメイク",装備マスタ!$W$5:$W$67,装備マスタ!$I$5:$I$45),0),MATCH(AG73,IF(AD72="リメイク",装備マスタ!$X$4:$AB$4,装備マスタ!$J$4:$N$4),0))="","",INDEX(IF(AD72="リメイク",装備マスタ!$X$5:$AB$67,装備マスタ!$J$5:$N$45),MATCH(Y85,IF(AD72="リメイク",装備マスタ!$W$5:$W$67,装備マスタ!$I$5:$I114),0),MATCH(AG73,IF(AD72="リメイク",装備マスタ!$X$4:$AB$4,装備マスタ!$J$4:$N$4),0))))</f>
        <v/>
      </c>
      <c r="AH85" s="13"/>
      <c r="AI85" s="67" t="s">
        <v>16</v>
      </c>
      <c r="AJ85" s="15" t="s">
        <v>127</v>
      </c>
      <c r="AK85" s="16"/>
      <c r="AL85" s="16"/>
      <c r="AM85" s="26"/>
      <c r="AN85" s="3" t="str">
        <f>IF(AJ85="","",IF(INDEX(IF(AO72="リメイク",装備マスタ!$X$5:$AB$67,装備マスタ!$J$5:$N$45),MATCH(AJ85,IF(AO72="リメイク",装備マスタ!$W$5:$W$67,装備マスタ!$I$5:$I$45),0),MATCH(AN73,IF(AO72="リメイク",装備マスタ!$X$4:$AB$4,装備マスタ!$J$4:$N$4),0))="","",INDEX(IF(AO72="リメイク",装備マスタ!$X$5:$AB$67,装備マスタ!$J$5:$N$45),MATCH(AJ85,IF(AO72="リメイク",装備マスタ!$W$5:$W$67,装備マスタ!$I$5:$I114),0),MATCH(AN73,IF(AO72="リメイク",装備マスタ!$X$4:$AB$4,装備マスタ!$J$4:$N$4),0))))</f>
        <v/>
      </c>
      <c r="AO85" s="3" t="str">
        <f>IF(AJ85="","",IF(INDEX(IF(AO72="リメイク",装備マスタ!$X$5:$AB$67,装備マスタ!$J$5:$N$45),MATCH(AJ85,IF(AO72="リメイク",装備マスタ!$W$5:$W$67,装備マスタ!$I$5:$I$45),0),MATCH(AO73,IF(AO72="リメイク",装備マスタ!$X$4:$AB$4,装備マスタ!$J$4:$N$4),0))="","",INDEX(IF(AO72="リメイク",装備マスタ!$X$5:$AB$67,装備マスタ!$J$5:$N$45),MATCH(AJ85,IF(AO72="リメイク",装備マスタ!$W$5:$W$67,装備マスタ!$I$5:$I114),0),MATCH(AO73,IF(AO72="リメイク",装備マスタ!$X$4:$AB$4,装備マスタ!$J$4:$N$4),0))))</f>
        <v/>
      </c>
      <c r="AP85" s="3" t="str">
        <f>IF(AJ85="","",IF(INDEX(IF(AO72="リメイク",装備マスタ!$X$5:$AB$67,装備マスタ!$J$5:$N$45),MATCH(AJ85,IF(AO72="リメイク",装備マスタ!$W$5:$W$67,装備マスタ!$I$5:$I$45),0),MATCH(AP73,IF(AO72="リメイク",装備マスタ!$X$4:$AB$4,装備マスタ!$J$4:$N$4),0))="","",INDEX(IF(AO72="リメイク",装備マスタ!$X$5:$AB$67,装備マスタ!$J$5:$N$45),MATCH(AJ85,IF(AO72="リメイク",装備マスタ!$W$5:$W$67,装備マスタ!$I$5:$I114),0),MATCH(AP73,IF(AO72="リメイク",装備マスタ!$X$4:$AB$4,装備マスタ!$J$4:$N$4),0))))</f>
        <v/>
      </c>
      <c r="AQ85" s="3" t="str">
        <f>IF(AJ85="","",IF(INDEX(IF(AO72="リメイク",装備マスタ!$X$5:$AB$67,装備マスタ!$J$5:$N$45),MATCH(AJ85,IF(AO72="リメイク",装備マスタ!$W$5:$W$67,装備マスタ!$I$5:$I$45),0),MATCH(AQ73,IF(AO72="リメイク",装備マスタ!$X$4:$AB$4,装備マスタ!$J$4:$N$4),0))="","",INDEX(IF(AO72="リメイク",装備マスタ!$X$5:$AB$67,装備マスタ!$J$5:$N$45),MATCH(AJ85,IF(AO72="リメイク",装備マスタ!$W$5:$W$67,装備マスタ!$I$5:$I114),0),MATCH(AQ73,IF(AO72="リメイク",装備マスタ!$X$4:$AB$4,装備マスタ!$J$4:$N$4),0))))</f>
        <v/>
      </c>
      <c r="AR85" s="3" t="str">
        <f>IF(AJ85="","",IF(INDEX(IF(AO72="リメイク",装備マスタ!$X$5:$AB$67,装備マスタ!$J$5:$N$45),MATCH(AJ85,IF(AO72="リメイク",装備マスタ!$W$5:$W$67,装備マスタ!$I$5:$I$45),0),MATCH(AR73,IF(AO72="リメイク",装備マスタ!$X$4:$AB$4,装備マスタ!$J$4:$N$4),0))="","",INDEX(IF(AO72="リメイク",装備マスタ!$X$5:$AB$67,装備マスタ!$J$5:$N$45),MATCH(AJ85,IF(AO72="リメイク",装備マスタ!$W$5:$W$67,装備マスタ!$I$5:$I114),0),MATCH(AR73,IF(AO72="リメイク",装備マスタ!$X$4:$AB$4,装備マスタ!$J$4:$N$4),0))))</f>
        <v/>
      </c>
      <c r="AS85" s="13"/>
      <c r="AT85" s="67" t="s">
        <v>16</v>
      </c>
      <c r="AU85" s="15" t="s">
        <v>127</v>
      </c>
      <c r="AV85" s="16"/>
      <c r="AW85" s="16"/>
      <c r="AX85" s="26"/>
      <c r="AY85" s="3" t="str">
        <f>IF(AU85="","",IF(INDEX(IF(AZ72="リメイク",装備マスタ!$X$5:$AB$67,装備マスタ!$J$5:$N$45),MATCH(AU85,IF(AZ72="リメイク",装備マスタ!$W$5:$W$67,装備マスタ!$I$5:$I$45),0),MATCH(AY73,IF(AZ72="リメイク",装備マスタ!$X$4:$AB$4,装備マスタ!$J$4:$N$4),0))="","",INDEX(IF(AZ72="リメイク",装備マスタ!$X$5:$AB$67,装備マスタ!$J$5:$N$45),MATCH(AU85,IF(AZ72="リメイク",装備マスタ!$W$5:$W$67,装備マスタ!$I$5:$I114),0),MATCH(AY73,IF(AZ72="リメイク",装備マスタ!$X$4:$AB$4,装備マスタ!$J$4:$N$4),0))))</f>
        <v/>
      </c>
      <c r="AZ85" s="3" t="str">
        <f>IF(AU85="","",IF(INDEX(IF(AZ72="リメイク",装備マスタ!$X$5:$AB$67,装備マスタ!$J$5:$N$45),MATCH(AU85,IF(AZ72="リメイク",装備マスタ!$W$5:$W$67,装備マスタ!$I$5:$I$45),0),MATCH(AZ73,IF(AZ72="リメイク",装備マスタ!$X$4:$AB$4,装備マスタ!$J$4:$N$4),0))="","",INDEX(IF(AZ72="リメイク",装備マスタ!$X$5:$AB$67,装備マスタ!$J$5:$N$45),MATCH(AU85,IF(AZ72="リメイク",装備マスタ!$W$5:$W$67,装備マスタ!$I$5:$I114),0),MATCH(AZ73,IF(AZ72="リメイク",装備マスタ!$X$4:$AB$4,装備マスタ!$J$4:$N$4),0))))</f>
        <v/>
      </c>
      <c r="BA85" s="3" t="str">
        <f>IF(AU85="","",IF(INDEX(IF(AZ72="リメイク",装備マスタ!$X$5:$AB$67,装備マスタ!$J$5:$N$45),MATCH(AU85,IF(AZ72="リメイク",装備マスタ!$W$5:$W$67,装備マスタ!$I$5:$I$45),0),MATCH(BA73,IF(AZ72="リメイク",装備マスタ!$X$4:$AB$4,装備マスタ!$J$4:$N$4),0))="","",INDEX(IF(AZ72="リメイク",装備マスタ!$X$5:$AB$67,装備マスタ!$J$5:$N$45),MATCH(AU85,IF(AZ72="リメイク",装備マスタ!$W$5:$W$67,装備マスタ!$I$5:$I114),0),MATCH(BA73,IF(AZ72="リメイク",装備マスタ!$X$4:$AB$4,装備マスタ!$J$4:$N$4),0))))</f>
        <v/>
      </c>
      <c r="BB85" s="3" t="str">
        <f>IF(AU85="","",IF(INDEX(IF(AZ72="リメイク",装備マスタ!$X$5:$AB$67,装備マスタ!$J$5:$N$45),MATCH(AU85,IF(AZ72="リメイク",装備マスタ!$W$5:$W$67,装備マスタ!$I$5:$I$45),0),MATCH(BB73,IF(AZ72="リメイク",装備マスタ!$X$4:$AB$4,装備マスタ!$J$4:$N$4),0))="","",INDEX(IF(AZ72="リメイク",装備マスタ!$X$5:$AB$67,装備マスタ!$J$5:$N$45),MATCH(AU85,IF(AZ72="リメイク",装備マスタ!$W$5:$W$67,装備マスタ!$I$5:$I114),0),MATCH(BB73,IF(AZ72="リメイク",装備マスタ!$X$4:$AB$4,装備マスタ!$J$4:$N$4),0))))</f>
        <v/>
      </c>
      <c r="BC85" s="3" t="str">
        <f>IF(AU85="","",IF(INDEX(IF(AZ72="リメイク",装備マスタ!$X$5:$AB$67,装備マスタ!$J$5:$N$45),MATCH(AU85,IF(AZ72="リメイク",装備マスタ!$W$5:$W$67,装備マスタ!$I$5:$I$45),0),MATCH(BC73,IF(AZ72="リメイク",装備マスタ!$X$4:$AB$4,装備マスタ!$J$4:$N$4),0))="","",INDEX(IF(AZ72="リメイク",装備マスタ!$X$5:$AB$67,装備マスタ!$J$5:$N$45),MATCH(AU85,IF(AZ72="リメイク",装備マスタ!$W$5:$W$67,装備マスタ!$I$5:$I114),0),MATCH(BC73,IF(AZ72="リメイク",装備マスタ!$X$4:$AB$4,装備マスタ!$J$4:$N$4),0))))</f>
        <v/>
      </c>
    </row>
    <row r="86" spans="1:55" x14ac:dyDescent="0.4">
      <c r="B86" s="67" t="s">
        <v>17</v>
      </c>
      <c r="C86" s="15" t="s">
        <v>23</v>
      </c>
      <c r="D86" s="16"/>
      <c r="E86" s="16"/>
      <c r="F86" s="26"/>
      <c r="G86" s="3">
        <f>IF(C86="","",IF(INDEX(IF(H72="リメイク",装備マスタ!$X$5:$AB$67,装備マスタ!$J$5:$N$45),MATCH(C86,IF(H72="リメイク",装備マスタ!$W$5:$W$67,装備マスタ!$I$5:$I$45),0),MATCH(G73,IF(H72="リメイク",装備マスタ!$X$4:$AB$4,装備マスタ!$J$4:$N$4),0))="","",INDEX(IF(H72="リメイク",装備マスタ!$X$5:$AB$67,装備マスタ!$J$5:$N$45),MATCH(C86,IF(H72="リメイク",装備マスタ!$W$5:$W$67,装備マスタ!$I$5:$I114),0),MATCH(G73,IF(H72="リメイク",装備マスタ!$X$4:$AB$4,装備マスタ!$J$4:$N$4),0))))</f>
        <v>15</v>
      </c>
      <c r="H86" s="3">
        <f>IF(C86="","",IF(INDEX(IF(H72="リメイク",装備マスタ!$X$5:$AB$67,装備マスタ!$J$5:$N$45),MATCH(C86,IF(H72="リメイク",装備マスタ!$W$5:$W$67,装備マスタ!$I$5:$I$45),0),MATCH(H73,IF(H72="リメイク",装備マスタ!$X$4:$AB$4,装備マスタ!$J$4:$N$4),0))="","",INDEX(IF(H72="リメイク",装備マスタ!$X$5:$AB$67,装備マスタ!$J$5:$N$45),MATCH(C86,IF(H72="リメイク",装備マスタ!$W$5:$W$67,装備マスタ!$I$5:$I114),0),MATCH(H73,IF(H72="リメイク",装備マスタ!$X$4:$AB$4,装備マスタ!$J$4:$N$4),0))))</f>
        <v>15</v>
      </c>
      <c r="I86" s="3">
        <f>IF(C86="","",IF(INDEX(IF(H72="リメイク",装備マスタ!$X$5:$AB$67,装備マスタ!$J$5:$N$45),MATCH(C86,IF(H72="リメイク",装備マスタ!$W$5:$W$67,装備マスタ!$I$5:$I$45),0),MATCH(I73,IF(H72="リメイク",装備マスタ!$X$4:$AB$4,装備マスタ!$J$4:$N$4),0))="","",INDEX(IF(H72="リメイク",装備マスタ!$X$5:$AB$67,装備マスタ!$J$5:$N$45),MATCH(C86,IF(H72="リメイク",装備マスタ!$W$5:$W$67,装備マスタ!$I$5:$I114),0),MATCH(I73,IF(H72="リメイク",装備マスタ!$X$4:$AB$4,装備マスタ!$J$4:$N$4),0))))</f>
        <v>15</v>
      </c>
      <c r="J86" s="3">
        <f>IF(C86="","",IF(INDEX(IF(H72="リメイク",装備マスタ!$X$5:$AB$67,装備マスタ!$J$5:$N$45),MATCH(C86,IF(H72="リメイク",装備マスタ!$W$5:$W$67,装備マスタ!$I$5:$I$45),0),MATCH(J73,IF(H72="リメイク",装備マスタ!$X$4:$AB$4,装備マスタ!$J$4:$N$4),0))="","",INDEX(IF(H72="リメイク",装備マスタ!$X$5:$AB$67,装備マスタ!$J$5:$N$45),MATCH(C86,IF(H72="リメイク",装備マスタ!$W$5:$W$67,装備マスタ!$I$5:$I114),0),MATCH(J73,IF(H72="リメイク",装備マスタ!$X$4:$AB$4,装備マスタ!$J$4:$N$4),0))))</f>
        <v>15</v>
      </c>
      <c r="K86" s="3">
        <f>IF(C86="","",IF(INDEX(IF(H72="リメイク",装備マスタ!$X$5:$AB$67,装備マスタ!$J$5:$N$45),MATCH(C86,IF(H72="リメイク",装備マスタ!$W$5:$W$67,装備マスタ!$I$5:$I$45),0),MATCH(K73,IF(H72="リメイク",装備マスタ!$X$4:$AB$4,装備マスタ!$J$4:$N$4),0))="","",INDEX(IF(H72="リメイク",装備マスタ!$X$5:$AB$67,装備マスタ!$J$5:$N$45),MATCH(C86,IF(H72="リメイク",装備マスタ!$W$5:$W$67,装備マスタ!$I$5:$I114),0),MATCH(K73,IF(H72="リメイク",装備マスタ!$X$4:$AB$4,装備マスタ!$J$4:$N$4),0))))</f>
        <v>15</v>
      </c>
      <c r="L86" s="13"/>
      <c r="M86" s="67" t="s">
        <v>17</v>
      </c>
      <c r="N86" s="15" t="s">
        <v>23</v>
      </c>
      <c r="O86" s="16"/>
      <c r="P86" s="16"/>
      <c r="Q86" s="26"/>
      <c r="R86" s="3">
        <f>IF(N86="","",IF(INDEX(IF(S72="リメイク",装備マスタ!$X$5:$AB$67,装備マスタ!$J$5:$N$45),MATCH(N86,IF(S72="リメイク",装備マスタ!$W$5:$W$67,装備マスタ!$I$5:$I$45),0),MATCH(R73,IF(S72="リメイク",装備マスタ!$X$4:$AB$4,装備マスタ!$J$4:$N$4),0))="","",INDEX(IF(S72="リメイク",装備マスタ!$X$5:$AB$67,装備マスタ!$J$5:$N$45),MATCH(N86,IF(S72="リメイク",装備マスタ!$W$5:$W$67,装備マスタ!$I$5:$I114),0),MATCH(R73,IF(S72="リメイク",装備マスタ!$X$4:$AB$4,装備マスタ!$J$4:$N$4),0))))</f>
        <v>15</v>
      </c>
      <c r="S86" s="3">
        <f>IF(N86="","",IF(INDEX(IF(S72="リメイク",装備マスタ!$X$5:$AB$67,装備マスタ!$J$5:$N$45),MATCH(N86,IF(S72="リメイク",装備マスタ!$W$5:$W$67,装備マスタ!$I$5:$I$45),0),MATCH(S73,IF(S72="リメイク",装備マスタ!$X$4:$AB$4,装備マスタ!$J$4:$N$4),0))="","",INDEX(IF(S72="リメイク",装備マスタ!$X$5:$AB$67,装備マスタ!$J$5:$N$45),MATCH(N86,IF(S72="リメイク",装備マスタ!$W$5:$W$67,装備マスタ!$I$5:$I114),0),MATCH(S73,IF(S72="リメイク",装備マスタ!$X$4:$AB$4,装備マスタ!$J$4:$N$4),0))))</f>
        <v>15</v>
      </c>
      <c r="T86" s="3">
        <f>IF(N86="","",IF(INDEX(IF(S72="リメイク",装備マスタ!$X$5:$AB$67,装備マスタ!$J$5:$N$45),MATCH(N86,IF(S72="リメイク",装備マスタ!$W$5:$W$67,装備マスタ!$I$5:$I$45),0),MATCH(T73,IF(S72="リメイク",装備マスタ!$X$4:$AB$4,装備マスタ!$J$4:$N$4),0))="","",INDEX(IF(S72="リメイク",装備マスタ!$X$5:$AB$67,装備マスタ!$J$5:$N$45),MATCH(N86,IF(S72="リメイク",装備マスタ!$W$5:$W$67,装備マスタ!$I$5:$I114),0),MATCH(T73,IF(S72="リメイク",装備マスタ!$X$4:$AB$4,装備マスタ!$J$4:$N$4),0))))</f>
        <v>15</v>
      </c>
      <c r="U86" s="3">
        <f>IF(N86="","",IF(INDEX(IF(S72="リメイク",装備マスタ!$X$5:$AB$67,装備マスタ!$J$5:$N$45),MATCH(N86,IF(S72="リメイク",装備マスタ!$W$5:$W$67,装備マスタ!$I$5:$I$45),0),MATCH(U73,IF(S72="リメイク",装備マスタ!$X$4:$AB$4,装備マスタ!$J$4:$N$4),0))="","",INDEX(IF(S72="リメイク",装備マスタ!$X$5:$AB$67,装備マスタ!$J$5:$N$45),MATCH(N86,IF(S72="リメイク",装備マスタ!$W$5:$W$67,装備マスタ!$I$5:$I114),0),MATCH(U73,IF(S72="リメイク",装備マスタ!$X$4:$AB$4,装備マスタ!$J$4:$N$4),0))))</f>
        <v>15</v>
      </c>
      <c r="V86" s="3">
        <f>IF(N86="","",IF(INDEX(IF(S72="リメイク",装備マスタ!$X$5:$AB$67,装備マスタ!$J$5:$N$45),MATCH(N86,IF(S72="リメイク",装備マスタ!$W$5:$W$67,装備マスタ!$I$5:$I$45),0),MATCH(V73,IF(S72="リメイク",装備マスタ!$X$4:$AB$4,装備マスタ!$J$4:$N$4),0))="","",INDEX(IF(S72="リメイク",装備マスタ!$X$5:$AB$67,装備マスタ!$J$5:$N$45),MATCH(N86,IF(S72="リメイク",装備マスタ!$W$5:$W$67,装備マスタ!$I$5:$I114),0),MATCH(V73,IF(S72="リメイク",装備マスタ!$X$4:$AB$4,装備マスタ!$J$4:$N$4),0))))</f>
        <v>15</v>
      </c>
      <c r="W86" s="13"/>
      <c r="X86" s="67" t="s">
        <v>17</v>
      </c>
      <c r="Y86" s="15" t="s">
        <v>23</v>
      </c>
      <c r="Z86" s="16"/>
      <c r="AA86" s="16"/>
      <c r="AB86" s="26"/>
      <c r="AC86" s="3">
        <f>IF(Y86="","",IF(INDEX(IF(AD72="リメイク",装備マスタ!$X$5:$AB$67,装備マスタ!$J$5:$N$45),MATCH(Y86,IF(AD72="リメイク",装備マスタ!$W$5:$W$67,装備マスタ!$I$5:$I$45),0),MATCH(AC73,IF(AD72="リメイク",装備マスタ!$X$4:$AB$4,装備マスタ!$J$4:$N$4),0))="","",INDEX(IF(AD72="リメイク",装備マスタ!$X$5:$AB$67,装備マスタ!$J$5:$N$45),MATCH(Y86,IF(AD72="リメイク",装備マスタ!$W$5:$W$67,装備マスタ!$I$5:$I114),0),MATCH(AC73,IF(AD72="リメイク",装備マスタ!$X$4:$AB$4,装備マスタ!$J$4:$N$4),0))))</f>
        <v>15</v>
      </c>
      <c r="AD86" s="3">
        <f>IF(Y86="","",IF(INDEX(IF(AD72="リメイク",装備マスタ!$X$5:$AB$67,装備マスタ!$J$5:$N$45),MATCH(Y86,IF(AD72="リメイク",装備マスタ!$W$5:$W$67,装備マスタ!$I$5:$I$45),0),MATCH(AD73,IF(AD72="リメイク",装備マスタ!$X$4:$AB$4,装備マスタ!$J$4:$N$4),0))="","",INDEX(IF(AD72="リメイク",装備マスタ!$X$5:$AB$67,装備マスタ!$J$5:$N$45),MATCH(Y86,IF(AD72="リメイク",装備マスタ!$W$5:$W$67,装備マスタ!$I$5:$I114),0),MATCH(AD73,IF(AD72="リメイク",装備マスタ!$X$4:$AB$4,装備マスタ!$J$4:$N$4),0))))</f>
        <v>15</v>
      </c>
      <c r="AE86" s="3">
        <f>IF(Y86="","",IF(INDEX(IF(AD72="リメイク",装備マスタ!$X$5:$AB$67,装備マスタ!$J$5:$N$45),MATCH(Y86,IF(AD72="リメイク",装備マスタ!$W$5:$W$67,装備マスタ!$I$5:$I$45),0),MATCH(AE73,IF(AD72="リメイク",装備マスタ!$X$4:$AB$4,装備マスタ!$J$4:$N$4),0))="","",INDEX(IF(AD72="リメイク",装備マスタ!$X$5:$AB$67,装備マスタ!$J$5:$N$45),MATCH(Y86,IF(AD72="リメイク",装備マスタ!$W$5:$W$67,装備マスタ!$I$5:$I114),0),MATCH(AE73,IF(AD72="リメイク",装備マスタ!$X$4:$AB$4,装備マスタ!$J$4:$N$4),0))))</f>
        <v>15</v>
      </c>
      <c r="AF86" s="3">
        <f>IF(Y86="","",IF(INDEX(IF(AD72="リメイク",装備マスタ!$X$5:$AB$67,装備マスタ!$J$5:$N$45),MATCH(Y86,IF(AD72="リメイク",装備マスタ!$W$5:$W$67,装備マスタ!$I$5:$I$45),0),MATCH(AF73,IF(AD72="リメイク",装備マスタ!$X$4:$AB$4,装備マスタ!$J$4:$N$4),0))="","",INDEX(IF(AD72="リメイク",装備マスタ!$X$5:$AB$67,装備マスタ!$J$5:$N$45),MATCH(Y86,IF(AD72="リメイク",装備マスタ!$W$5:$W$67,装備マスタ!$I$5:$I114),0),MATCH(AF73,IF(AD72="リメイク",装備マスタ!$X$4:$AB$4,装備マスタ!$J$4:$N$4),0))))</f>
        <v>15</v>
      </c>
      <c r="AG86" s="3">
        <f>IF(Y86="","",IF(INDEX(IF(AD72="リメイク",装備マスタ!$X$5:$AB$67,装備マスタ!$J$5:$N$45),MATCH(Y86,IF(AD72="リメイク",装備マスタ!$W$5:$W$67,装備マスタ!$I$5:$I$45),0),MATCH(AG73,IF(AD72="リメイク",装備マスタ!$X$4:$AB$4,装備マスタ!$J$4:$N$4),0))="","",INDEX(IF(AD72="リメイク",装備マスタ!$X$5:$AB$67,装備マスタ!$J$5:$N$45),MATCH(Y86,IF(AD72="リメイク",装備マスタ!$W$5:$W$67,装備マスタ!$I$5:$I114),0),MATCH(AG73,IF(AD72="リメイク",装備マスタ!$X$4:$AB$4,装備マスタ!$J$4:$N$4),0))))</f>
        <v>15</v>
      </c>
      <c r="AH86" s="13"/>
      <c r="AI86" s="67" t="s">
        <v>17</v>
      </c>
      <c r="AJ86" s="15" t="s">
        <v>23</v>
      </c>
      <c r="AK86" s="16"/>
      <c r="AL86" s="16"/>
      <c r="AM86" s="26"/>
      <c r="AN86" s="3">
        <f>IF(AJ86="","",IF(INDEX(IF(AO72="リメイク",装備マスタ!$X$5:$AB$67,装備マスタ!$J$5:$N$45),MATCH(AJ86,IF(AO72="リメイク",装備マスタ!$W$5:$W$67,装備マスタ!$I$5:$I$45),0),MATCH(AN73,IF(AO72="リメイク",装備マスタ!$X$4:$AB$4,装備マスタ!$J$4:$N$4),0))="","",INDEX(IF(AO72="リメイク",装備マスタ!$X$5:$AB$67,装備マスタ!$J$5:$N$45),MATCH(AJ86,IF(AO72="リメイク",装備マスタ!$W$5:$W$67,装備マスタ!$I$5:$I114),0),MATCH(AN73,IF(AO72="リメイク",装備マスタ!$X$4:$AB$4,装備マスタ!$J$4:$N$4),0))))</f>
        <v>15</v>
      </c>
      <c r="AO86" s="3">
        <f>IF(AJ86="","",IF(INDEX(IF(AO72="リメイク",装備マスタ!$X$5:$AB$67,装備マスタ!$J$5:$N$45),MATCH(AJ86,IF(AO72="リメイク",装備マスタ!$W$5:$W$67,装備マスタ!$I$5:$I$45),0),MATCH(AO73,IF(AO72="リメイク",装備マスタ!$X$4:$AB$4,装備マスタ!$J$4:$N$4),0))="","",INDEX(IF(AO72="リメイク",装備マスタ!$X$5:$AB$67,装備マスタ!$J$5:$N$45),MATCH(AJ86,IF(AO72="リメイク",装備マスタ!$W$5:$W$67,装備マスタ!$I$5:$I114),0),MATCH(AO73,IF(AO72="リメイク",装備マスタ!$X$4:$AB$4,装備マスタ!$J$4:$N$4),0))))</f>
        <v>15</v>
      </c>
      <c r="AP86" s="3">
        <f>IF(AJ86="","",IF(INDEX(IF(AO72="リメイク",装備マスタ!$X$5:$AB$67,装備マスタ!$J$5:$N$45),MATCH(AJ86,IF(AO72="リメイク",装備マスタ!$W$5:$W$67,装備マスタ!$I$5:$I$45),0),MATCH(AP73,IF(AO72="リメイク",装備マスタ!$X$4:$AB$4,装備マスタ!$J$4:$N$4),0))="","",INDEX(IF(AO72="リメイク",装備マスタ!$X$5:$AB$67,装備マスタ!$J$5:$N$45),MATCH(AJ86,IF(AO72="リメイク",装備マスタ!$W$5:$W$67,装備マスタ!$I$5:$I114),0),MATCH(AP73,IF(AO72="リメイク",装備マスタ!$X$4:$AB$4,装備マスタ!$J$4:$N$4),0))))</f>
        <v>15</v>
      </c>
      <c r="AQ86" s="3">
        <f>IF(AJ86="","",IF(INDEX(IF(AO72="リメイク",装備マスタ!$X$5:$AB$67,装備マスタ!$J$5:$N$45),MATCH(AJ86,IF(AO72="リメイク",装備マスタ!$W$5:$W$67,装備マスタ!$I$5:$I$45),0),MATCH(AQ73,IF(AO72="リメイク",装備マスタ!$X$4:$AB$4,装備マスタ!$J$4:$N$4),0))="","",INDEX(IF(AO72="リメイク",装備マスタ!$X$5:$AB$67,装備マスタ!$J$5:$N$45),MATCH(AJ86,IF(AO72="リメイク",装備マスタ!$W$5:$W$67,装備マスタ!$I$5:$I114),0),MATCH(AQ73,IF(AO72="リメイク",装備マスタ!$X$4:$AB$4,装備マスタ!$J$4:$N$4),0))))</f>
        <v>15</v>
      </c>
      <c r="AR86" s="3">
        <f>IF(AJ86="","",IF(INDEX(IF(AO72="リメイク",装備マスタ!$X$5:$AB$67,装備マスタ!$J$5:$N$45),MATCH(AJ86,IF(AO72="リメイク",装備マスタ!$W$5:$W$67,装備マスタ!$I$5:$I$45),0),MATCH(AR73,IF(AO72="リメイク",装備マスタ!$X$4:$AB$4,装備マスタ!$J$4:$N$4),0))="","",INDEX(IF(AO72="リメイク",装備マスタ!$X$5:$AB$67,装備マスタ!$J$5:$N$45),MATCH(AJ86,IF(AO72="リメイク",装備マスタ!$W$5:$W$67,装備マスタ!$I$5:$I114),0),MATCH(AR73,IF(AO72="リメイク",装備マスタ!$X$4:$AB$4,装備マスタ!$J$4:$N$4),0))))</f>
        <v>15</v>
      </c>
      <c r="AS86" s="13"/>
      <c r="AT86" s="67" t="s">
        <v>17</v>
      </c>
      <c r="AU86" s="15" t="s">
        <v>23</v>
      </c>
      <c r="AV86" s="16"/>
      <c r="AW86" s="16"/>
      <c r="AX86" s="26"/>
      <c r="AY86" s="3">
        <f>IF(AU86="","",IF(INDEX(IF(AZ72="リメイク",装備マスタ!$X$5:$AB$67,装備マスタ!$J$5:$N$45),MATCH(AU86,IF(AZ72="リメイク",装備マスタ!$W$5:$W$67,装備マスタ!$I$5:$I$45),0),MATCH(AY73,IF(AZ72="リメイク",装備マスタ!$X$4:$AB$4,装備マスタ!$J$4:$N$4),0))="","",INDEX(IF(AZ72="リメイク",装備マスタ!$X$5:$AB$67,装備マスタ!$J$5:$N$45),MATCH(AU86,IF(AZ72="リメイク",装備マスタ!$W$5:$W$67,装備マスタ!$I$5:$I114),0),MATCH(AY73,IF(AZ72="リメイク",装備マスタ!$X$4:$AB$4,装備マスタ!$J$4:$N$4),0))))</f>
        <v>15</v>
      </c>
      <c r="AZ86" s="3">
        <f>IF(AU86="","",IF(INDEX(IF(AZ72="リメイク",装備マスタ!$X$5:$AB$67,装備マスタ!$J$5:$N$45),MATCH(AU86,IF(AZ72="リメイク",装備マスタ!$W$5:$W$67,装備マスタ!$I$5:$I$45),0),MATCH(AZ73,IF(AZ72="リメイク",装備マスタ!$X$4:$AB$4,装備マスタ!$J$4:$N$4),0))="","",INDEX(IF(AZ72="リメイク",装備マスタ!$X$5:$AB$67,装備マスタ!$J$5:$N$45),MATCH(AU86,IF(AZ72="リメイク",装備マスタ!$W$5:$W$67,装備マスタ!$I$5:$I114),0),MATCH(AZ73,IF(AZ72="リメイク",装備マスタ!$X$4:$AB$4,装備マスタ!$J$4:$N$4),0))))</f>
        <v>15</v>
      </c>
      <c r="BA86" s="3">
        <f>IF(AU86="","",IF(INDEX(IF(AZ72="リメイク",装備マスタ!$X$5:$AB$67,装備マスタ!$J$5:$N$45),MATCH(AU86,IF(AZ72="リメイク",装備マスタ!$W$5:$W$67,装備マスタ!$I$5:$I$45),0),MATCH(BA73,IF(AZ72="リメイク",装備マスタ!$X$4:$AB$4,装備マスタ!$J$4:$N$4),0))="","",INDEX(IF(AZ72="リメイク",装備マスタ!$X$5:$AB$67,装備マスタ!$J$5:$N$45),MATCH(AU86,IF(AZ72="リメイク",装備マスタ!$W$5:$W$67,装備マスタ!$I$5:$I114),0),MATCH(BA73,IF(AZ72="リメイク",装備マスタ!$X$4:$AB$4,装備マスタ!$J$4:$N$4),0))))</f>
        <v>15</v>
      </c>
      <c r="BB86" s="3">
        <f>IF(AU86="","",IF(INDEX(IF(AZ72="リメイク",装備マスタ!$X$5:$AB$67,装備マスタ!$J$5:$N$45),MATCH(AU86,IF(AZ72="リメイク",装備マスタ!$W$5:$W$67,装備マスタ!$I$5:$I$45),0),MATCH(BB73,IF(AZ72="リメイク",装備マスタ!$X$4:$AB$4,装備マスタ!$J$4:$N$4),0))="","",INDEX(IF(AZ72="リメイク",装備マスタ!$X$5:$AB$67,装備マスタ!$J$5:$N$45),MATCH(AU86,IF(AZ72="リメイク",装備マスタ!$W$5:$W$67,装備マスタ!$I$5:$I114),0),MATCH(BB73,IF(AZ72="リメイク",装備マスタ!$X$4:$AB$4,装備マスタ!$J$4:$N$4),0))))</f>
        <v>15</v>
      </c>
      <c r="BC86" s="3">
        <f>IF(AU86="","",IF(INDEX(IF(AZ72="リメイク",装備マスタ!$X$5:$AB$67,装備マスタ!$J$5:$N$45),MATCH(AU86,IF(AZ72="リメイク",装備マスタ!$W$5:$W$67,装備マスタ!$I$5:$I$45),0),MATCH(BC73,IF(AZ72="リメイク",装備マスタ!$X$4:$AB$4,装備マスタ!$J$4:$N$4),0))="","",INDEX(IF(AZ72="リメイク",装備マスタ!$X$5:$AB$67,装備マスタ!$J$5:$N$45),MATCH(AU86,IF(AZ72="リメイク",装備マスタ!$W$5:$W$67,装備マスタ!$I$5:$I114),0),MATCH(BC73,IF(AZ72="リメイク",装備マスタ!$X$4:$AB$4,装備マスタ!$J$4:$N$4),0))))</f>
        <v>15</v>
      </c>
    </row>
    <row r="87" spans="1:55" x14ac:dyDescent="0.4">
      <c r="B87" s="67" t="s">
        <v>18</v>
      </c>
      <c r="C87" s="15" t="s">
        <v>126</v>
      </c>
      <c r="D87" s="16"/>
      <c r="E87" s="16"/>
      <c r="F87" s="26"/>
      <c r="G87" s="3" t="str">
        <f>IF(C87="","",IF(INDEX(IF(H72="リメイク",装備マスタ!$X$5:$AB$67,装備マスタ!$J$5:$N$45),MATCH(C87,IF(H72="リメイク",装備マスタ!$W$5:$W$67,装備マスタ!$I$5:$I$45),0),MATCH(G73,IF(H72="リメイク",装備マスタ!$X$4:$AB$4,装備マスタ!$J$4:$N$4),0))="","",INDEX(IF(H72="リメイク",装備マスタ!$X$5:$AB$67,装備マスタ!$J$5:$N$45),MATCH(C87,IF(H72="リメイク",装備マスタ!$W$5:$W$67,装備マスタ!$I$5:$I114),0),MATCH(G73,IF(H72="リメイク",装備マスタ!$X$4:$AB$4,装備マスタ!$J$4:$N$4),0))))</f>
        <v/>
      </c>
      <c r="H87" s="3" t="str">
        <f>IF(C87="","",IF(INDEX(IF(H72="リメイク",装備マスタ!$X$5:$AB$67,装備マスタ!$J$5:$N$45),MATCH(C87,IF(H72="リメイク",装備マスタ!$W$5:$W$67,装備マスタ!$I$5:$I$45),0),MATCH(H73,IF(H72="リメイク",装備マスタ!$X$4:$AB$4,装備マスタ!$J$4:$N$4),0))="","",INDEX(IF(H72="リメイク",装備マスタ!$X$5:$AB$67,装備マスタ!$J$5:$N$45),MATCH(C87,IF(H72="リメイク",装備マスタ!$W$5:$W$67,装備マスタ!$I$5:$I114),0),MATCH(H73,IF(H72="リメイク",装備マスタ!$X$4:$AB$4,装備マスタ!$J$4:$N$4),0))))</f>
        <v/>
      </c>
      <c r="I87" s="3" t="str">
        <f>IF(C87="","",IF(INDEX(IF(H72="リメイク",装備マスタ!$X$5:$AB$67,装備マスタ!$J$5:$N$45),MATCH(C87,IF(H72="リメイク",装備マスタ!$W$5:$W$67,装備マスタ!$I$5:$I$45),0),MATCH(I73,IF(H72="リメイク",装備マスタ!$X$4:$AB$4,装備マスタ!$J$4:$N$4),0))="","",INDEX(IF(H72="リメイク",装備マスタ!$X$5:$AB$67,装備マスタ!$J$5:$N$45),MATCH(C87,IF(H72="リメイク",装備マスタ!$W$5:$W$67,装備マスタ!$I$5:$I114),0),MATCH(I73,IF(H72="リメイク",装備マスタ!$X$4:$AB$4,装備マスタ!$J$4:$N$4),0))))</f>
        <v/>
      </c>
      <c r="J87" s="3" t="str">
        <f>IF(C87="","",IF(INDEX(IF(H72="リメイク",装備マスタ!$X$5:$AB$67,装備マスタ!$J$5:$N$45),MATCH(C87,IF(H72="リメイク",装備マスタ!$W$5:$W$67,装備マスタ!$I$5:$I$45),0),MATCH(J73,IF(H72="リメイク",装備マスタ!$X$4:$AB$4,装備マスタ!$J$4:$N$4),0))="","",INDEX(IF(H72="リメイク",装備マスタ!$X$5:$AB$67,装備マスタ!$J$5:$N$45),MATCH(C87,IF(H72="リメイク",装備マスタ!$W$5:$W$67,装備マスタ!$I$5:$I114),0),MATCH(J73,IF(H72="リメイク",装備マスタ!$X$4:$AB$4,装備マスタ!$J$4:$N$4),0))))</f>
        <v/>
      </c>
      <c r="K87" s="3" t="str">
        <f>IF(C87="","",IF(INDEX(IF(H72="リメイク",装備マスタ!$X$5:$AB$67,装備マスタ!$J$5:$N$45),MATCH(C87,IF(H72="リメイク",装備マスタ!$W$5:$W$67,装備マスタ!$I$5:$I$45),0),MATCH(K73,IF(H72="リメイク",装備マスタ!$X$4:$AB$4,装備マスタ!$J$4:$N$4),0))="","",INDEX(IF(H72="リメイク",装備マスタ!$X$5:$AB$67,装備マスタ!$J$5:$N$45),MATCH(C87,IF(H72="リメイク",装備マスタ!$W$5:$W$67,装備マスタ!$I$5:$I114),0),MATCH(K73,IF(H72="リメイク",装備マスタ!$X$4:$AB$4,装備マスタ!$J$4:$N$4),0))))</f>
        <v/>
      </c>
      <c r="L87" s="13"/>
      <c r="M87" s="67" t="s">
        <v>18</v>
      </c>
      <c r="N87" s="15" t="s">
        <v>126</v>
      </c>
      <c r="O87" s="16"/>
      <c r="P87" s="16"/>
      <c r="Q87" s="26"/>
      <c r="R87" s="3" t="str">
        <f>IF(N87="","",IF(INDEX(IF(S72="リメイク",装備マスタ!$X$5:$AB$67,装備マスタ!$J$5:$N$45),MATCH(N87,IF(S72="リメイク",装備マスタ!$W$5:$W$67,装備マスタ!$I$5:$I$45),0),MATCH(R73,IF(S72="リメイク",装備マスタ!$X$4:$AB$4,装備マスタ!$J$4:$N$4),0))="","",INDEX(IF(S72="リメイク",装備マスタ!$X$5:$AB$67,装備マスタ!$J$5:$N$45),MATCH(N87,IF(S72="リメイク",装備マスタ!$W$5:$W$67,装備マスタ!$I$5:$I114),0),MATCH(R73,IF(S72="リメイク",装備マスタ!$X$4:$AB$4,装備マスタ!$J$4:$N$4),0))))</f>
        <v/>
      </c>
      <c r="S87" s="3" t="str">
        <f>IF(N87="","",IF(INDEX(IF(S72="リメイク",装備マスタ!$X$5:$AB$67,装備マスタ!$J$5:$N$45),MATCH(N87,IF(S72="リメイク",装備マスタ!$W$5:$W$67,装備マスタ!$I$5:$I$45),0),MATCH(S73,IF(S72="リメイク",装備マスタ!$X$4:$AB$4,装備マスタ!$J$4:$N$4),0))="","",INDEX(IF(S72="リメイク",装備マスタ!$X$5:$AB$67,装備マスタ!$J$5:$N$45),MATCH(N87,IF(S72="リメイク",装備マスタ!$W$5:$W$67,装備マスタ!$I$5:$I114),0),MATCH(S73,IF(S72="リメイク",装備マスタ!$X$4:$AB$4,装備マスタ!$J$4:$N$4),0))))</f>
        <v/>
      </c>
      <c r="T87" s="3" t="str">
        <f>IF(N87="","",IF(INDEX(IF(S72="リメイク",装備マスタ!$X$5:$AB$67,装備マスタ!$J$5:$N$45),MATCH(N87,IF(S72="リメイク",装備マスタ!$W$5:$W$67,装備マスタ!$I$5:$I$45),0),MATCH(T73,IF(S72="リメイク",装備マスタ!$X$4:$AB$4,装備マスタ!$J$4:$N$4),0))="","",INDEX(IF(S72="リメイク",装備マスタ!$X$5:$AB$67,装備マスタ!$J$5:$N$45),MATCH(N87,IF(S72="リメイク",装備マスタ!$W$5:$W$67,装備マスタ!$I$5:$I114),0),MATCH(T73,IF(S72="リメイク",装備マスタ!$X$4:$AB$4,装備マスタ!$J$4:$N$4),0))))</f>
        <v/>
      </c>
      <c r="U87" s="3" t="str">
        <f>IF(N87="","",IF(INDEX(IF(S72="リメイク",装備マスタ!$X$5:$AB$67,装備マスタ!$J$5:$N$45),MATCH(N87,IF(S72="リメイク",装備マスタ!$W$5:$W$67,装備マスタ!$I$5:$I$45),0),MATCH(U73,IF(S72="リメイク",装備マスタ!$X$4:$AB$4,装備マスタ!$J$4:$N$4),0))="","",INDEX(IF(S72="リメイク",装備マスタ!$X$5:$AB$67,装備マスタ!$J$5:$N$45),MATCH(N87,IF(S72="リメイク",装備マスタ!$W$5:$W$67,装備マスタ!$I$5:$I114),0),MATCH(U73,IF(S72="リメイク",装備マスタ!$X$4:$AB$4,装備マスタ!$J$4:$N$4),0))))</f>
        <v/>
      </c>
      <c r="V87" s="3" t="str">
        <f>IF(N87="","",IF(INDEX(IF(S72="リメイク",装備マスタ!$X$5:$AB$67,装備マスタ!$J$5:$N$45),MATCH(N87,IF(S72="リメイク",装備マスタ!$W$5:$W$67,装備マスタ!$I$5:$I$45),0),MATCH(V73,IF(S72="リメイク",装備マスタ!$X$4:$AB$4,装備マスタ!$J$4:$N$4),0))="","",INDEX(IF(S72="リメイク",装備マスタ!$X$5:$AB$67,装備マスタ!$J$5:$N$45),MATCH(N87,IF(S72="リメイク",装備マスタ!$W$5:$W$67,装備マスタ!$I$5:$I114),0),MATCH(V73,IF(S72="リメイク",装備マスタ!$X$4:$AB$4,装備マスタ!$J$4:$N$4),0))))</f>
        <v/>
      </c>
      <c r="W87" s="13"/>
      <c r="X87" s="67" t="s">
        <v>18</v>
      </c>
      <c r="Y87" s="15" t="s">
        <v>126</v>
      </c>
      <c r="Z87" s="16"/>
      <c r="AA87" s="16"/>
      <c r="AB87" s="26"/>
      <c r="AC87" s="3" t="str">
        <f>IF(Y87="","",IF(INDEX(IF(AD72="リメイク",装備マスタ!$X$5:$AB$67,装備マスタ!$J$5:$N$45),MATCH(Y87,IF(AD72="リメイク",装備マスタ!$W$5:$W$67,装備マスタ!$I$5:$I$45),0),MATCH(AC73,IF(AD72="リメイク",装備マスタ!$X$4:$AB$4,装備マスタ!$J$4:$N$4),0))="","",INDEX(IF(AD72="リメイク",装備マスタ!$X$5:$AB$67,装備マスタ!$J$5:$N$45),MATCH(Y87,IF(AD72="リメイク",装備マスタ!$W$5:$W$67,装備マスタ!$I$5:$I114),0),MATCH(AC73,IF(AD72="リメイク",装備マスタ!$X$4:$AB$4,装備マスタ!$J$4:$N$4),0))))</f>
        <v/>
      </c>
      <c r="AD87" s="3" t="str">
        <f>IF(Y87="","",IF(INDEX(IF(AD72="リメイク",装備マスタ!$X$5:$AB$67,装備マスタ!$J$5:$N$45),MATCH(Y87,IF(AD72="リメイク",装備マスタ!$W$5:$W$67,装備マスタ!$I$5:$I$45),0),MATCH(AD73,IF(AD72="リメイク",装備マスタ!$X$4:$AB$4,装備マスタ!$J$4:$N$4),0))="","",INDEX(IF(AD72="リメイク",装備マスタ!$X$5:$AB$67,装備マスタ!$J$5:$N$45),MATCH(Y87,IF(AD72="リメイク",装備マスタ!$W$5:$W$67,装備マスタ!$I$5:$I114),0),MATCH(AD73,IF(AD72="リメイク",装備マスタ!$X$4:$AB$4,装備マスタ!$J$4:$N$4),0))))</f>
        <v/>
      </c>
      <c r="AE87" s="3" t="str">
        <f>IF(Y87="","",IF(INDEX(IF(AD72="リメイク",装備マスタ!$X$5:$AB$67,装備マスタ!$J$5:$N$45),MATCH(Y87,IF(AD72="リメイク",装備マスタ!$W$5:$W$67,装備マスタ!$I$5:$I$45),0),MATCH(AE73,IF(AD72="リメイク",装備マスタ!$X$4:$AB$4,装備マスタ!$J$4:$N$4),0))="","",INDEX(IF(AD72="リメイク",装備マスタ!$X$5:$AB$67,装備マスタ!$J$5:$N$45),MATCH(Y87,IF(AD72="リメイク",装備マスタ!$W$5:$W$67,装備マスタ!$I$5:$I114),0),MATCH(AE73,IF(AD72="リメイク",装備マスタ!$X$4:$AB$4,装備マスタ!$J$4:$N$4),0))))</f>
        <v/>
      </c>
      <c r="AF87" s="3" t="str">
        <f>IF(Y87="","",IF(INDEX(IF(AD72="リメイク",装備マスタ!$X$5:$AB$67,装備マスタ!$J$5:$N$45),MATCH(Y87,IF(AD72="リメイク",装備マスタ!$W$5:$W$67,装備マスタ!$I$5:$I$45),0),MATCH(AF73,IF(AD72="リメイク",装備マスタ!$X$4:$AB$4,装備マスタ!$J$4:$N$4),0))="","",INDEX(IF(AD72="リメイク",装備マスタ!$X$5:$AB$67,装備マスタ!$J$5:$N$45),MATCH(Y87,IF(AD72="リメイク",装備マスタ!$W$5:$W$67,装備マスタ!$I$5:$I114),0),MATCH(AF73,IF(AD72="リメイク",装備マスタ!$X$4:$AB$4,装備マスタ!$J$4:$N$4),0))))</f>
        <v/>
      </c>
      <c r="AG87" s="3" t="str">
        <f>IF(Y87="","",IF(INDEX(IF(AD72="リメイク",装備マスタ!$X$5:$AB$67,装備マスタ!$J$5:$N$45),MATCH(Y87,IF(AD72="リメイク",装備マスタ!$W$5:$W$67,装備マスタ!$I$5:$I$45),0),MATCH(AG73,IF(AD72="リメイク",装備マスタ!$X$4:$AB$4,装備マスタ!$J$4:$N$4),0))="","",INDEX(IF(AD72="リメイク",装備マスタ!$X$5:$AB$67,装備マスタ!$J$5:$N$45),MATCH(Y87,IF(AD72="リメイク",装備マスタ!$W$5:$W$67,装備マスタ!$I$5:$I114),0),MATCH(AG73,IF(AD72="リメイク",装備マスタ!$X$4:$AB$4,装備マスタ!$J$4:$N$4),0))))</f>
        <v/>
      </c>
      <c r="AH87" s="13"/>
      <c r="AI87" s="67" t="s">
        <v>18</v>
      </c>
      <c r="AJ87" s="15" t="s">
        <v>126</v>
      </c>
      <c r="AK87" s="16"/>
      <c r="AL87" s="16"/>
      <c r="AM87" s="26"/>
      <c r="AN87" s="3" t="str">
        <f>IF(AJ87="","",IF(INDEX(IF(AO72="リメイク",装備マスタ!$X$5:$AB$67,装備マスタ!$J$5:$N$45),MATCH(AJ87,IF(AO72="リメイク",装備マスタ!$W$5:$W$67,装備マスタ!$I$5:$I$45),0),MATCH(AN73,IF(AO72="リメイク",装備マスタ!$X$4:$AB$4,装備マスタ!$J$4:$N$4),0))="","",INDEX(IF(AO72="リメイク",装備マスタ!$X$5:$AB$67,装備マスタ!$J$5:$N$45),MATCH(AJ87,IF(AO72="リメイク",装備マスタ!$W$5:$W$67,装備マスタ!$I$5:$I114),0),MATCH(AN73,IF(AO72="リメイク",装備マスタ!$X$4:$AB$4,装備マスタ!$J$4:$N$4),0))))</f>
        <v/>
      </c>
      <c r="AO87" s="3" t="str">
        <f>IF(AJ87="","",IF(INDEX(IF(AO72="リメイク",装備マスタ!$X$5:$AB$67,装備マスタ!$J$5:$N$45),MATCH(AJ87,IF(AO72="リメイク",装備マスタ!$W$5:$W$67,装備マスタ!$I$5:$I$45),0),MATCH(AO73,IF(AO72="リメイク",装備マスタ!$X$4:$AB$4,装備マスタ!$J$4:$N$4),0))="","",INDEX(IF(AO72="リメイク",装備マスタ!$X$5:$AB$67,装備マスタ!$J$5:$N$45),MATCH(AJ87,IF(AO72="リメイク",装備マスタ!$W$5:$W$67,装備マスタ!$I$5:$I114),0),MATCH(AO73,IF(AO72="リメイク",装備マスタ!$X$4:$AB$4,装備マスタ!$J$4:$N$4),0))))</f>
        <v/>
      </c>
      <c r="AP87" s="3" t="str">
        <f>IF(AJ87="","",IF(INDEX(IF(AO72="リメイク",装備マスタ!$X$5:$AB$67,装備マスタ!$J$5:$N$45),MATCH(AJ87,IF(AO72="リメイク",装備マスタ!$W$5:$W$67,装備マスタ!$I$5:$I$45),0),MATCH(AP73,IF(AO72="リメイク",装備マスタ!$X$4:$AB$4,装備マスタ!$J$4:$N$4),0))="","",INDEX(IF(AO72="リメイク",装備マスタ!$X$5:$AB$67,装備マスタ!$J$5:$N$45),MATCH(AJ87,IF(AO72="リメイク",装備マスタ!$W$5:$W$67,装備マスタ!$I$5:$I114),0),MATCH(AP73,IF(AO72="リメイク",装備マスタ!$X$4:$AB$4,装備マスタ!$J$4:$N$4),0))))</f>
        <v/>
      </c>
      <c r="AQ87" s="3" t="str">
        <f>IF(AJ87="","",IF(INDEX(IF(AO72="リメイク",装備マスタ!$X$5:$AB$67,装備マスタ!$J$5:$N$45),MATCH(AJ87,IF(AO72="リメイク",装備マスタ!$W$5:$W$67,装備マスタ!$I$5:$I$45),0),MATCH(AQ73,IF(AO72="リメイク",装備マスタ!$X$4:$AB$4,装備マスタ!$J$4:$N$4),0))="","",INDEX(IF(AO72="リメイク",装備マスタ!$X$5:$AB$67,装備マスタ!$J$5:$N$45),MATCH(AJ87,IF(AO72="リメイク",装備マスタ!$W$5:$W$67,装備マスタ!$I$5:$I114),0),MATCH(AQ73,IF(AO72="リメイク",装備マスタ!$X$4:$AB$4,装備マスタ!$J$4:$N$4),0))))</f>
        <v/>
      </c>
      <c r="AR87" s="3" t="str">
        <f>IF(AJ87="","",IF(INDEX(IF(AO72="リメイク",装備マスタ!$X$5:$AB$67,装備マスタ!$J$5:$N$45),MATCH(AJ87,IF(AO72="リメイク",装備マスタ!$W$5:$W$67,装備マスタ!$I$5:$I$45),0),MATCH(AR73,IF(AO72="リメイク",装備マスタ!$X$4:$AB$4,装備マスタ!$J$4:$N$4),0))="","",INDEX(IF(AO72="リメイク",装備マスタ!$X$5:$AB$67,装備マスタ!$J$5:$N$45),MATCH(AJ87,IF(AO72="リメイク",装備マスタ!$W$5:$W$67,装備マスタ!$I$5:$I114),0),MATCH(AR73,IF(AO72="リメイク",装備マスタ!$X$4:$AB$4,装備マスタ!$J$4:$N$4),0))))</f>
        <v/>
      </c>
      <c r="AS87" s="13"/>
      <c r="AT87" s="67" t="s">
        <v>18</v>
      </c>
      <c r="AU87" s="15" t="s">
        <v>126</v>
      </c>
      <c r="AV87" s="16"/>
      <c r="AW87" s="16"/>
      <c r="AX87" s="26"/>
      <c r="AY87" s="3" t="str">
        <f>IF(AU87="","",IF(INDEX(IF(AZ72="リメイク",装備マスタ!$X$5:$AB$67,装備マスタ!$J$5:$N$45),MATCH(AU87,IF(AZ72="リメイク",装備マスタ!$W$5:$W$67,装備マスタ!$I$5:$I$45),0),MATCH(AY73,IF(AZ72="リメイク",装備マスタ!$X$4:$AB$4,装備マスタ!$J$4:$N$4),0))="","",INDEX(IF(AZ72="リメイク",装備マスタ!$X$5:$AB$67,装備マスタ!$J$5:$N$45),MATCH(AU87,IF(AZ72="リメイク",装備マスタ!$W$5:$W$67,装備マスタ!$I$5:$I114),0),MATCH(AY73,IF(AZ72="リメイク",装備マスタ!$X$4:$AB$4,装備マスタ!$J$4:$N$4),0))))</f>
        <v/>
      </c>
      <c r="AZ87" s="3" t="str">
        <f>IF(AU87="","",IF(INDEX(IF(AZ72="リメイク",装備マスタ!$X$5:$AB$67,装備マスタ!$J$5:$N$45),MATCH(AU87,IF(AZ72="リメイク",装備マスタ!$W$5:$W$67,装備マスタ!$I$5:$I$45),0),MATCH(AZ73,IF(AZ72="リメイク",装備マスタ!$X$4:$AB$4,装備マスタ!$J$4:$N$4),0))="","",INDEX(IF(AZ72="リメイク",装備マスタ!$X$5:$AB$67,装備マスタ!$J$5:$N$45),MATCH(AU87,IF(AZ72="リメイク",装備マスタ!$W$5:$W$67,装備マスタ!$I$5:$I114),0),MATCH(AZ73,IF(AZ72="リメイク",装備マスタ!$X$4:$AB$4,装備マスタ!$J$4:$N$4),0))))</f>
        <v/>
      </c>
      <c r="BA87" s="3" t="str">
        <f>IF(AU87="","",IF(INDEX(IF(AZ72="リメイク",装備マスタ!$X$5:$AB$67,装備マスタ!$J$5:$N$45),MATCH(AU87,IF(AZ72="リメイク",装備マスタ!$W$5:$W$67,装備マスタ!$I$5:$I$45),0),MATCH(BA73,IF(AZ72="リメイク",装備マスタ!$X$4:$AB$4,装備マスタ!$J$4:$N$4),0))="","",INDEX(IF(AZ72="リメイク",装備マスタ!$X$5:$AB$67,装備マスタ!$J$5:$N$45),MATCH(AU87,IF(AZ72="リメイク",装備マスタ!$W$5:$W$67,装備マスタ!$I$5:$I114),0),MATCH(BA73,IF(AZ72="リメイク",装備マスタ!$X$4:$AB$4,装備マスタ!$J$4:$N$4),0))))</f>
        <v/>
      </c>
      <c r="BB87" s="3" t="str">
        <f>IF(AU87="","",IF(INDEX(IF(AZ72="リメイク",装備マスタ!$X$5:$AB$67,装備マスタ!$J$5:$N$45),MATCH(AU87,IF(AZ72="リメイク",装備マスタ!$W$5:$W$67,装備マスタ!$I$5:$I$45),0),MATCH(BB73,IF(AZ72="リメイク",装備マスタ!$X$4:$AB$4,装備マスタ!$J$4:$N$4),0))="","",INDEX(IF(AZ72="リメイク",装備マスタ!$X$5:$AB$67,装備マスタ!$J$5:$N$45),MATCH(AU87,IF(AZ72="リメイク",装備マスタ!$W$5:$W$67,装備マスタ!$I$5:$I114),0),MATCH(BB73,IF(AZ72="リメイク",装備マスタ!$X$4:$AB$4,装備マスタ!$J$4:$N$4),0))))</f>
        <v/>
      </c>
      <c r="BC87" s="3" t="str">
        <f>IF(AU87="","",IF(INDEX(IF(AZ72="リメイク",装備マスタ!$X$5:$AB$67,装備マスタ!$J$5:$N$45),MATCH(AU87,IF(AZ72="リメイク",装備マスタ!$W$5:$W$67,装備マスタ!$I$5:$I$45),0),MATCH(BC73,IF(AZ72="リメイク",装備マスタ!$X$4:$AB$4,装備マスタ!$J$4:$N$4),0))="","",INDEX(IF(AZ72="リメイク",装備マスタ!$X$5:$AB$67,装備マスタ!$J$5:$N$45),MATCH(AU87,IF(AZ72="リメイク",装備マスタ!$W$5:$W$67,装備マスタ!$I$5:$I114),0),MATCH(BC73,IF(AZ72="リメイク",装備マスタ!$X$4:$AB$4,装備マスタ!$J$4:$N$4),0))))</f>
        <v/>
      </c>
    </row>
    <row r="88" spans="1:55" x14ac:dyDescent="0.4">
      <c r="B88" s="17" t="s">
        <v>81</v>
      </c>
      <c r="C88" s="18"/>
      <c r="D88" s="18"/>
      <c r="E88" s="18"/>
      <c r="F88" s="19"/>
      <c r="G88" s="4">
        <f>G74</f>
        <v>85</v>
      </c>
      <c r="H88" s="4">
        <f t="shared" ref="H88:K88" si="15">H74</f>
        <v>41</v>
      </c>
      <c r="I88" s="4">
        <f t="shared" si="15"/>
        <v>70</v>
      </c>
      <c r="J88" s="4">
        <f t="shared" si="15"/>
        <v>36</v>
      </c>
      <c r="K88" s="4">
        <f t="shared" si="15"/>
        <v>41</v>
      </c>
      <c r="L88" s="13"/>
      <c r="M88" s="17" t="s">
        <v>81</v>
      </c>
      <c r="N88" s="18"/>
      <c r="O88" s="18"/>
      <c r="P88" s="18"/>
      <c r="Q88" s="19"/>
      <c r="R88" s="4">
        <f>R74</f>
        <v>73</v>
      </c>
      <c r="S88" s="4">
        <f t="shared" ref="S88:V88" si="16">S74</f>
        <v>48</v>
      </c>
      <c r="T88" s="4">
        <f t="shared" si="16"/>
        <v>63</v>
      </c>
      <c r="U88" s="4">
        <f t="shared" si="16"/>
        <v>12</v>
      </c>
      <c r="V88" s="4">
        <f t="shared" si="16"/>
        <v>39</v>
      </c>
      <c r="W88" s="13"/>
      <c r="X88" s="17" t="s">
        <v>81</v>
      </c>
      <c r="Y88" s="18"/>
      <c r="Z88" s="18"/>
      <c r="AA88" s="18"/>
      <c r="AB88" s="19"/>
      <c r="AC88" s="4">
        <f>AC74</f>
        <v>36</v>
      </c>
      <c r="AD88" s="4">
        <f t="shared" ref="AD88:AG88" si="17">AD74</f>
        <v>33</v>
      </c>
      <c r="AE88" s="4">
        <f t="shared" si="17"/>
        <v>34</v>
      </c>
      <c r="AF88" s="4">
        <f t="shared" si="17"/>
        <v>63</v>
      </c>
      <c r="AG88" s="4">
        <f t="shared" si="17"/>
        <v>54</v>
      </c>
      <c r="AH88" s="13"/>
      <c r="AI88" s="17" t="s">
        <v>81</v>
      </c>
      <c r="AJ88" s="18"/>
      <c r="AK88" s="18"/>
      <c r="AL88" s="18"/>
      <c r="AM88" s="19"/>
      <c r="AN88" s="4">
        <f>AN74</f>
        <v>48</v>
      </c>
      <c r="AO88" s="4">
        <f t="shared" ref="AO88:AR88" si="18">AO74</f>
        <v>32</v>
      </c>
      <c r="AP88" s="4">
        <f t="shared" si="18"/>
        <v>42</v>
      </c>
      <c r="AQ88" s="4">
        <f t="shared" si="18"/>
        <v>22</v>
      </c>
      <c r="AR88" s="4">
        <f t="shared" si="18"/>
        <v>71</v>
      </c>
      <c r="AS88" s="13"/>
      <c r="AT88" s="17" t="s">
        <v>81</v>
      </c>
      <c r="AU88" s="18"/>
      <c r="AV88" s="18"/>
      <c r="AW88" s="18"/>
      <c r="AX88" s="19"/>
      <c r="AY88" s="4">
        <f>AY74</f>
        <v>59</v>
      </c>
      <c r="AZ88" s="4">
        <f t="shared" ref="AZ88:BC88" si="19">AZ74</f>
        <v>54</v>
      </c>
      <c r="BA88" s="4">
        <f t="shared" si="19"/>
        <v>47</v>
      </c>
      <c r="BB88" s="4">
        <f t="shared" si="19"/>
        <v>34</v>
      </c>
      <c r="BC88" s="4">
        <f t="shared" si="19"/>
        <v>25</v>
      </c>
    </row>
    <row r="89" spans="1:55" x14ac:dyDescent="0.4">
      <c r="B89" s="17" t="s">
        <v>80</v>
      </c>
      <c r="C89" s="18"/>
      <c r="D89" s="18"/>
      <c r="E89" s="18"/>
      <c r="F89" s="19"/>
      <c r="G89" s="4">
        <f>MAX(MIN(SUM(G74,G83:G87),99),0)</f>
        <v>99</v>
      </c>
      <c r="H89" s="4">
        <f>MAX(MIN(SUM(H74,H83:H87),99),0)</f>
        <v>86</v>
      </c>
      <c r="I89" s="4">
        <f>MAX(MIN(SUM(I74,I83:I87),99),0)</f>
        <v>99</v>
      </c>
      <c r="J89" s="4">
        <f>MAX(MIN(SUM(J74,J83:J87),99),0)</f>
        <v>66</v>
      </c>
      <c r="K89" s="4">
        <f>MAX(MIN(SUM(K74,K83:K87),99),0)</f>
        <v>74</v>
      </c>
      <c r="L89" s="13"/>
      <c r="M89" s="17" t="s">
        <v>80</v>
      </c>
      <c r="N89" s="18"/>
      <c r="O89" s="18"/>
      <c r="P89" s="18"/>
      <c r="Q89" s="19"/>
      <c r="R89" s="4">
        <f>MAX(MIN(SUM(R74,R83:R87),99),0)</f>
        <v>99</v>
      </c>
      <c r="S89" s="4">
        <f>MAX(MIN(SUM(S74,S83:S87),99),0)</f>
        <v>93</v>
      </c>
      <c r="T89" s="4">
        <f>MAX(MIN(SUM(T74,T83:T87),99),0)</f>
        <v>93</v>
      </c>
      <c r="U89" s="4">
        <f>MAX(MIN(SUM(U74,U83:U87),99),0)</f>
        <v>42</v>
      </c>
      <c r="V89" s="4">
        <f>MAX(MIN(SUM(V74,V83:V87),99),0)</f>
        <v>84</v>
      </c>
      <c r="W89" s="13"/>
      <c r="X89" s="17" t="s">
        <v>80</v>
      </c>
      <c r="Y89" s="18"/>
      <c r="Z89" s="18"/>
      <c r="AA89" s="18"/>
      <c r="AB89" s="19"/>
      <c r="AC89" s="4">
        <f>MAX(MIN(SUM(AC74,AC83:AC87),99),0)</f>
        <v>66</v>
      </c>
      <c r="AD89" s="4">
        <f>MAX(MIN(SUM(AD74,AD83:AD87),99),0)</f>
        <v>78</v>
      </c>
      <c r="AE89" s="4">
        <f>MAX(MIN(SUM(AE74,AE83:AE87),99),0)</f>
        <v>64</v>
      </c>
      <c r="AF89" s="4">
        <f>MAX(MIN(SUM(AF74,AF83:AF87),99),0)</f>
        <v>93</v>
      </c>
      <c r="AG89" s="4">
        <f>MAX(MIN(SUM(AG74,AG83:AG87),99),0)</f>
        <v>84</v>
      </c>
      <c r="AH89" s="13"/>
      <c r="AI89" s="17" t="s">
        <v>80</v>
      </c>
      <c r="AJ89" s="18"/>
      <c r="AK89" s="18"/>
      <c r="AL89" s="18"/>
      <c r="AM89" s="19"/>
      <c r="AN89" s="4">
        <f>MAX(MIN(SUM(AN74,AN83:AN87),99),0)</f>
        <v>73</v>
      </c>
      <c r="AO89" s="4">
        <f>MAX(MIN(SUM(AO74,AO83:AO87),99),0)</f>
        <v>47</v>
      </c>
      <c r="AP89" s="4">
        <f>MAX(MIN(SUM(AP74,AP83:AP87),99),0)</f>
        <v>57</v>
      </c>
      <c r="AQ89" s="4">
        <f>MAX(MIN(SUM(AQ74,AQ83:AQ87),99),0)</f>
        <v>37</v>
      </c>
      <c r="AR89" s="4">
        <f>MAX(MIN(SUM(AR74,AR83:AR87),99),0)</f>
        <v>86</v>
      </c>
      <c r="AS89" s="13"/>
      <c r="AT89" s="17" t="s">
        <v>80</v>
      </c>
      <c r="AU89" s="18"/>
      <c r="AV89" s="18"/>
      <c r="AW89" s="18"/>
      <c r="AX89" s="19"/>
      <c r="AY89" s="4">
        <f>MAX(MIN(SUM(AY74,AY83:AY87),99),0)</f>
        <v>84</v>
      </c>
      <c r="AZ89" s="4">
        <f>MAX(MIN(SUM(AZ74,AZ83:AZ87),99),0)</f>
        <v>69</v>
      </c>
      <c r="BA89" s="4">
        <f>MAX(MIN(SUM(BA74,BA83:BA87),99),0)</f>
        <v>62</v>
      </c>
      <c r="BB89" s="4">
        <f>MAX(MIN(SUM(BB74,BB83:BB87),99),0)</f>
        <v>49</v>
      </c>
      <c r="BC89" s="4">
        <f>MAX(MIN(SUM(BC74,BC83:BC87),99),0)</f>
        <v>50</v>
      </c>
    </row>
    <row r="90" spans="1:55" x14ac:dyDescent="0.4">
      <c r="B90" s="23" t="str">
        <f>"レベル"&amp;SUM(B74,F75:F82)&amp;"(実)"</f>
        <v>レベル70(実)</v>
      </c>
      <c r="C90" s="24"/>
      <c r="D90" s="24"/>
      <c r="E90" s="24"/>
      <c r="F90" s="25"/>
      <c r="G90" s="8">
        <f>MIN(G74+SUMPRODUCT(G75:G82,F75:F82),99)</f>
        <v>85</v>
      </c>
      <c r="H90" s="8">
        <f>MIN(H74+SUMPRODUCT(H75:H82,F75:F82),99)</f>
        <v>41</v>
      </c>
      <c r="I90" s="8">
        <f>MIN(I74+SUMPRODUCT(I75:I82,F75:F82),99)</f>
        <v>70</v>
      </c>
      <c r="J90" s="8">
        <f>MIN(J74+SUMPRODUCT(J75:J82,F75:F82),99)</f>
        <v>36</v>
      </c>
      <c r="K90" s="8">
        <f>MIN(K74+SUMPRODUCT(K75:K82,F75:F82),99)</f>
        <v>41</v>
      </c>
      <c r="L90" s="13"/>
      <c r="M90" s="23" t="str">
        <f>"レベル"&amp;SUM(M74,Q75:Q82)&amp;"(実)"</f>
        <v>レベル70(実)</v>
      </c>
      <c r="N90" s="24"/>
      <c r="O90" s="24"/>
      <c r="P90" s="24"/>
      <c r="Q90" s="25"/>
      <c r="R90" s="8">
        <f>MIN(R74+SUMPRODUCT(R75:R82,Q75:Q82),99)</f>
        <v>73</v>
      </c>
      <c r="S90" s="8">
        <f>MIN(S74+SUMPRODUCT(S75:S82,Q75:Q82),99)</f>
        <v>48</v>
      </c>
      <c r="T90" s="8">
        <f>MIN(T74+SUMPRODUCT(T75:T82,Q75:Q82),99)</f>
        <v>63</v>
      </c>
      <c r="U90" s="8">
        <f>MIN(U74+SUMPRODUCT(U75:U82,Q75:Q82),99)</f>
        <v>12</v>
      </c>
      <c r="V90" s="8">
        <f>MIN(V74+SUMPRODUCT(V75:V82,Q75:Q82),99)</f>
        <v>39</v>
      </c>
      <c r="W90" s="13"/>
      <c r="X90" s="23" t="str">
        <f>"レベル"&amp;SUM(X74,AB75:AB82)&amp;"(実)"</f>
        <v>レベル70(実)</v>
      </c>
      <c r="Y90" s="24"/>
      <c r="Z90" s="24"/>
      <c r="AA90" s="24"/>
      <c r="AB90" s="25"/>
      <c r="AC90" s="8">
        <f>MIN(AC74+SUMPRODUCT(AC75:AC82,AB75:AB82),99)</f>
        <v>36</v>
      </c>
      <c r="AD90" s="8">
        <f>MIN(AD74+SUMPRODUCT(AD75:AD82,AB75:AB82),99)</f>
        <v>33</v>
      </c>
      <c r="AE90" s="8">
        <f>MIN(AE74+SUMPRODUCT(AE75:AE82,AB75:AB82),99)</f>
        <v>34</v>
      </c>
      <c r="AF90" s="8">
        <f>MIN(AF74+SUMPRODUCT(AF75:AF82,AB75:AB82),99)</f>
        <v>63</v>
      </c>
      <c r="AG90" s="8">
        <f>MIN(AG74+SUMPRODUCT(AG75:AG82,AB75:AB82),99)</f>
        <v>54</v>
      </c>
      <c r="AH90" s="13"/>
      <c r="AI90" s="23" t="str">
        <f>"レベル"&amp;SUM(AI74,AM75:AM82)&amp;"(実)"</f>
        <v>レベル70(実)</v>
      </c>
      <c r="AJ90" s="24"/>
      <c r="AK90" s="24"/>
      <c r="AL90" s="24"/>
      <c r="AM90" s="25"/>
      <c r="AN90" s="8">
        <f>MIN(AN74+SUMPRODUCT(AN75:AN82,AM75:AM82),99)</f>
        <v>48</v>
      </c>
      <c r="AO90" s="8">
        <f>MIN(AO74+SUMPRODUCT(AO75:AO82,AM75:AM82),99)</f>
        <v>32</v>
      </c>
      <c r="AP90" s="8">
        <f>MIN(AP74+SUMPRODUCT(AP75:AP82,AM75:AM82),99)</f>
        <v>42</v>
      </c>
      <c r="AQ90" s="8">
        <f>MIN(AQ74+SUMPRODUCT(AQ75:AQ82,AM75:AM82),99)</f>
        <v>22</v>
      </c>
      <c r="AR90" s="8">
        <f>MIN(AR74+SUMPRODUCT(AR75:AR82,AM75:AM82),99)</f>
        <v>71</v>
      </c>
      <c r="AS90" s="13"/>
      <c r="AT90" s="23" t="str">
        <f>"レベル"&amp;SUM(AT74,AX75:AX82)&amp;"(実)"</f>
        <v>レベル70(実)</v>
      </c>
      <c r="AU90" s="24"/>
      <c r="AV90" s="24"/>
      <c r="AW90" s="24"/>
      <c r="AX90" s="25"/>
      <c r="AY90" s="8">
        <f>MIN(AY74+SUMPRODUCT(AY75:AY82,AX75:AX82),99)</f>
        <v>59</v>
      </c>
      <c r="AZ90" s="8">
        <f>MIN(AZ74+SUMPRODUCT(AZ75:AZ82,AX75:AX82),99)</f>
        <v>54</v>
      </c>
      <c r="BA90" s="8">
        <f>MIN(BA74+SUMPRODUCT(BA75:BA82,AX75:AX82),99)</f>
        <v>47</v>
      </c>
      <c r="BB90" s="8">
        <f>MIN(BB74+SUMPRODUCT(BB75:BB82,AX75:AX82),99)</f>
        <v>34</v>
      </c>
      <c r="BC90" s="8">
        <f>MIN(BC74+SUMPRODUCT(BC75:BC82,AX75:AX82),99)</f>
        <v>25</v>
      </c>
    </row>
    <row r="91" spans="1:55" x14ac:dyDescent="0.4">
      <c r="B91" s="20" t="str">
        <f>"レベル"&amp;SUM(B74,F75:F82)&amp;"(実)＋装備"</f>
        <v>レベル70(実)＋装備</v>
      </c>
      <c r="C91" s="21"/>
      <c r="D91" s="21"/>
      <c r="E91" s="21"/>
      <c r="F91" s="22"/>
      <c r="G91" s="2">
        <f>MIN(G89+SUMPRODUCT(G75:G82,F75:F82),99)</f>
        <v>99</v>
      </c>
      <c r="H91" s="2">
        <f>MIN(H89+SUMPRODUCT(H75:H82,F75:F82),99)</f>
        <v>86</v>
      </c>
      <c r="I91" s="2">
        <f>MIN(I89+SUMPRODUCT(I75:I82,F75:F82),99)</f>
        <v>99</v>
      </c>
      <c r="J91" s="2">
        <f>MIN(J89+SUMPRODUCT(J75:J82,F75:F82),99)</f>
        <v>66</v>
      </c>
      <c r="K91" s="2">
        <f>MIN(K89+SUMPRODUCT(K75:K82,F75:F82),99)</f>
        <v>74</v>
      </c>
      <c r="L91" s="13"/>
      <c r="M91" s="20" t="str">
        <f>"レベル"&amp;SUM(M74,Q75:Q82)&amp;"(実)＋装備"</f>
        <v>レベル70(実)＋装備</v>
      </c>
      <c r="N91" s="21"/>
      <c r="O91" s="21"/>
      <c r="P91" s="21"/>
      <c r="Q91" s="22"/>
      <c r="R91" s="2">
        <f>MIN(R89+SUMPRODUCT(R75:R82,Q75:Q82),99)</f>
        <v>99</v>
      </c>
      <c r="S91" s="2">
        <f>MIN(S89+SUMPRODUCT(S75:S82,Q75:Q82),99)</f>
        <v>93</v>
      </c>
      <c r="T91" s="2">
        <f>MIN(T89+SUMPRODUCT(T75:T82,Q75:Q82),99)</f>
        <v>93</v>
      </c>
      <c r="U91" s="2">
        <f>MIN(U89+SUMPRODUCT(U75:U82,Q75:Q82),99)</f>
        <v>42</v>
      </c>
      <c r="V91" s="2">
        <f>MIN(V89+SUMPRODUCT(V75:V82,Q75:Q82),99)</f>
        <v>84</v>
      </c>
      <c r="W91" s="13"/>
      <c r="X91" s="20" t="str">
        <f>"レベル"&amp;SUM(X74,AB75:AB82)&amp;"(実)＋装備"</f>
        <v>レベル70(実)＋装備</v>
      </c>
      <c r="Y91" s="21"/>
      <c r="Z91" s="21"/>
      <c r="AA91" s="21"/>
      <c r="AB91" s="22"/>
      <c r="AC91" s="2">
        <f>MIN(AC89+SUMPRODUCT(AC75:AC82,AB75:AB82),99)</f>
        <v>66</v>
      </c>
      <c r="AD91" s="2">
        <f>MIN(AD89+SUMPRODUCT(AD75:AD82,AB75:AB82),99)</f>
        <v>78</v>
      </c>
      <c r="AE91" s="2">
        <f>MIN(AE89+SUMPRODUCT(AE75:AE82,AB75:AB82),99)</f>
        <v>64</v>
      </c>
      <c r="AF91" s="2">
        <f>MIN(AF89+SUMPRODUCT(AF75:AF82,AB75:AB82),99)</f>
        <v>93</v>
      </c>
      <c r="AG91" s="2">
        <f>MIN(AG89+SUMPRODUCT(AG75:AG82,AB75:AB82),99)</f>
        <v>84</v>
      </c>
      <c r="AH91" s="13"/>
      <c r="AI91" s="20" t="str">
        <f>"レベル"&amp;SUM(AI74,AM75:AM82)&amp;"(実)＋装備"</f>
        <v>レベル70(実)＋装備</v>
      </c>
      <c r="AJ91" s="21"/>
      <c r="AK91" s="21"/>
      <c r="AL91" s="21"/>
      <c r="AM91" s="22"/>
      <c r="AN91" s="2">
        <f>MIN(AN89+SUMPRODUCT(AN75:AN82,AM75:AM82),99)</f>
        <v>73</v>
      </c>
      <c r="AO91" s="2">
        <f>MIN(AO89+SUMPRODUCT(AO75:AO82,AM75:AM82),99)</f>
        <v>47</v>
      </c>
      <c r="AP91" s="2">
        <f>MIN(AP89+SUMPRODUCT(AP75:AP82,AM75:AM82),99)</f>
        <v>57</v>
      </c>
      <c r="AQ91" s="2">
        <f>MIN(AQ89+SUMPRODUCT(AQ75:AQ82,AM75:AM82),99)</f>
        <v>37</v>
      </c>
      <c r="AR91" s="2">
        <f>MIN(AR89+SUMPRODUCT(AR75:AR82,AM75:AM82),99)</f>
        <v>86</v>
      </c>
      <c r="AS91" s="13"/>
      <c r="AT91" s="20" t="str">
        <f>"レベル"&amp;SUM(AT74,AX75:AX82)&amp;"(実)＋装備"</f>
        <v>レベル70(実)＋装備</v>
      </c>
      <c r="AU91" s="21"/>
      <c r="AV91" s="21"/>
      <c r="AW91" s="21"/>
      <c r="AX91" s="22"/>
      <c r="AY91" s="2">
        <f>MIN(AY89+SUMPRODUCT(AY75:AY82,AX75:AX82),99)</f>
        <v>84</v>
      </c>
      <c r="AZ91" s="2">
        <f>MIN(AZ89+SUMPRODUCT(AZ75:AZ82,AX75:AX82),99)</f>
        <v>69</v>
      </c>
      <c r="BA91" s="2">
        <f>MIN(BA89+SUMPRODUCT(BA75:BA82,AX75:AX82),99)</f>
        <v>62</v>
      </c>
      <c r="BB91" s="2">
        <f>MIN(BB89+SUMPRODUCT(BB75:BB82,AX75:AX82),99)</f>
        <v>49</v>
      </c>
      <c r="BC91" s="2">
        <f>MIN(BC89+SUMPRODUCT(BC75:BC82,AX75:AX82),99)</f>
        <v>50</v>
      </c>
    </row>
    <row r="92" spans="1:55" x14ac:dyDescent="0.4">
      <c r="B92" s="17" t="str">
        <f>"レベル"&amp;SUM(B74,E75:E82)&amp;"(予)"</f>
        <v>レベル99(予)</v>
      </c>
      <c r="C92" s="18"/>
      <c r="D92" s="18"/>
      <c r="E92" s="18"/>
      <c r="F92" s="19"/>
      <c r="G92" s="4">
        <f>MAX(MIN(G88+SUMPRODUCT(G75:G82,E75:E82),99),1)</f>
        <v>85</v>
      </c>
      <c r="H92" s="4">
        <f>MAX(MIN(H88+SUMPRODUCT(H75:H82,E75:E82),99),1)</f>
        <v>70</v>
      </c>
      <c r="I92" s="4">
        <f>MAX(MIN(I88+SUMPRODUCT(I75:I82,E75:E82),99),1)</f>
        <v>99</v>
      </c>
      <c r="J92" s="4">
        <f>MAX(MIN(J88+SUMPRODUCT(J75:J82,E75:E82),99),1)</f>
        <v>65</v>
      </c>
      <c r="K92" s="4">
        <f>MAX(MIN(K88+SUMPRODUCT(K75:K82,E75:E82),99),1)</f>
        <v>70</v>
      </c>
      <c r="L92" s="13"/>
      <c r="M92" s="17" t="str">
        <f>"レベル"&amp;SUM(M74,P75:P82)&amp;"(予)"</f>
        <v>レベル99(予)</v>
      </c>
      <c r="N92" s="18"/>
      <c r="O92" s="18"/>
      <c r="P92" s="18"/>
      <c r="Q92" s="19"/>
      <c r="R92" s="4">
        <f>MAX(MIN(R88+SUMPRODUCT(R75:R82,P75:P82),99),1)</f>
        <v>99</v>
      </c>
      <c r="S92" s="4">
        <f>MAX(MIN(S88+SUMPRODUCT(S75:S82,P75:P82),99),1)</f>
        <v>54</v>
      </c>
      <c r="T92" s="4">
        <f>MAX(MIN(T88+SUMPRODUCT(T75:T82,P75:P82),99),1)</f>
        <v>99</v>
      </c>
      <c r="U92" s="4">
        <f>MAX(MIN(U88+SUMPRODUCT(U75:U82,P75:P82),99),1)</f>
        <v>66</v>
      </c>
      <c r="V92" s="4">
        <f>MAX(MIN(V88+SUMPRODUCT(V75:V82,P75:P82),99),1)</f>
        <v>99</v>
      </c>
      <c r="W92" s="13"/>
      <c r="X92" s="17" t="str">
        <f>"レベル"&amp;SUM(X74,AA75:AA82)&amp;"(予)"</f>
        <v>レベル99(予)</v>
      </c>
      <c r="Y92" s="18"/>
      <c r="Z92" s="18"/>
      <c r="AA92" s="18"/>
      <c r="AB92" s="19"/>
      <c r="AC92" s="4">
        <f>MAX(MIN(AC88+SUMPRODUCT(AC75:AC82,AA75:AA82),99),1)</f>
        <v>99</v>
      </c>
      <c r="AD92" s="4">
        <f>MAX(MIN(AD88+SUMPRODUCT(AD75:AD82,AA75:AA82),99),1)</f>
        <v>67</v>
      </c>
      <c r="AE92" s="4">
        <f>MAX(MIN(AE88+SUMPRODUCT(AE75:AE82,AA75:AA82),99),1)</f>
        <v>69</v>
      </c>
      <c r="AF92" s="4">
        <f>MAX(MIN(AF88+SUMPRODUCT(AF75:AF82,AA75:AA82),99),1)</f>
        <v>99</v>
      </c>
      <c r="AG92" s="4">
        <f>MAX(MIN(AG88+SUMPRODUCT(AG75:AG82,AA75:AA82),99),1)</f>
        <v>99</v>
      </c>
      <c r="AH92" s="13"/>
      <c r="AI92" s="17" t="str">
        <f>"レベル"&amp;SUM(AI74,AL75:AL82)&amp;"(予)"</f>
        <v>レベル99(予)</v>
      </c>
      <c r="AJ92" s="18"/>
      <c r="AK92" s="18"/>
      <c r="AL92" s="18"/>
      <c r="AM92" s="19"/>
      <c r="AN92" s="4">
        <f>MAX(MIN(AN88+SUMPRODUCT(AN75:AN82,AL75:AL82),99),1)</f>
        <v>59</v>
      </c>
      <c r="AO92" s="4">
        <f>MAX(MIN(AO88+SUMPRODUCT(AO75:AO82,AL75:AL82),99),1)</f>
        <v>61</v>
      </c>
      <c r="AP92" s="4">
        <f>MAX(MIN(AP88+SUMPRODUCT(AP75:AP82,AL75:AL82),99),1)</f>
        <v>71</v>
      </c>
      <c r="AQ92" s="4">
        <f>MAX(MIN(AQ88+SUMPRODUCT(AQ75:AQ82,AL75:AL82),99),1)</f>
        <v>51</v>
      </c>
      <c r="AR92" s="4">
        <f>MAX(MIN(AR88+SUMPRODUCT(AR75:AR82,AL75:AL82),99),1)</f>
        <v>99</v>
      </c>
      <c r="AS92" s="13"/>
      <c r="AT92" s="17" t="str">
        <f>"レベル"&amp;SUM(AT74,AW75:AW82)&amp;"(予)"</f>
        <v>レベル99(予)</v>
      </c>
      <c r="AU92" s="18"/>
      <c r="AV92" s="18"/>
      <c r="AW92" s="18"/>
      <c r="AX92" s="19"/>
      <c r="AY92" s="4">
        <f>MAX(MIN(AY88+SUMPRODUCT(AY75:AY82,AW75:AW82),99),1)</f>
        <v>85</v>
      </c>
      <c r="AZ92" s="4">
        <f>MAX(MIN(AZ88+SUMPRODUCT(AZ75:AZ82,AW75:AW82),99),1)</f>
        <v>99</v>
      </c>
      <c r="BA92" s="4">
        <f>MAX(MIN(BA88+SUMPRODUCT(BA75:BA82,AW75:AW82),99),1)</f>
        <v>73</v>
      </c>
      <c r="BB92" s="4">
        <f>MAX(MIN(BB88+SUMPRODUCT(BB75:BB82,AW75:AW82),99),1)</f>
        <v>82</v>
      </c>
      <c r="BC92" s="4">
        <f>MAX(MIN(BC88+SUMPRODUCT(BC75:BC82,AW75:AW82),99),1)</f>
        <v>25</v>
      </c>
    </row>
    <row r="93" spans="1:55" x14ac:dyDescent="0.4">
      <c r="B93" s="5" t="str">
        <f>"レベル"&amp;SUM(B74,E75:E82)&amp;"(予)＋装備"</f>
        <v>レベル99(予)＋装備</v>
      </c>
      <c r="C93" s="6"/>
      <c r="D93" s="6"/>
      <c r="E93" s="6"/>
      <c r="F93" s="7"/>
      <c r="G93" s="4">
        <f>MAX(MIN(G89+SUMPRODUCT(G75:G82,E75:E82),99),1)</f>
        <v>99</v>
      </c>
      <c r="H93" s="4">
        <f>MAX(MIN(H89+SUMPRODUCT(H75:H82,E75:E82),99),1)</f>
        <v>99</v>
      </c>
      <c r="I93" s="4">
        <f>MAX(MIN(I89+SUMPRODUCT(I75:I82,E75:E82),99),1)</f>
        <v>99</v>
      </c>
      <c r="J93" s="4">
        <f>MAX(MIN(J89+SUMPRODUCT(J75:J82,E75:E82),99),1)</f>
        <v>95</v>
      </c>
      <c r="K93" s="4">
        <f>MAX(MIN(K89+SUMPRODUCT(K75:K82,E75:E82),99),1)</f>
        <v>99</v>
      </c>
      <c r="L93" s="13"/>
      <c r="M93" s="5" t="str">
        <f>"レベル"&amp;SUM(M74,P75:P82)&amp;"(予)＋装備"</f>
        <v>レベル99(予)＋装備</v>
      </c>
      <c r="N93" s="6"/>
      <c r="O93" s="6"/>
      <c r="P93" s="6"/>
      <c r="Q93" s="7"/>
      <c r="R93" s="4">
        <f>MAX(MIN(R89+SUMPRODUCT(R75:R82,P75:P82),99),1)</f>
        <v>99</v>
      </c>
      <c r="S93" s="4">
        <f>MAX(MIN(S89+SUMPRODUCT(S75:S82,P75:P82),99),1)</f>
        <v>99</v>
      </c>
      <c r="T93" s="4">
        <f>MAX(MIN(T89+SUMPRODUCT(T75:T82,P75:P82),99),1)</f>
        <v>99</v>
      </c>
      <c r="U93" s="4">
        <f>MAX(MIN(U89+SUMPRODUCT(U75:U82,P75:P82),99),1)</f>
        <v>96</v>
      </c>
      <c r="V93" s="4">
        <f>MAX(MIN(V89+SUMPRODUCT(V75:V82,P75:P82),99),1)</f>
        <v>99</v>
      </c>
      <c r="W93" s="13"/>
      <c r="X93" s="5" t="str">
        <f>"レベル"&amp;SUM(X74,AA75:AA82)&amp;"(予)＋装備"</f>
        <v>レベル99(予)＋装備</v>
      </c>
      <c r="Y93" s="6"/>
      <c r="Z93" s="6"/>
      <c r="AA93" s="6"/>
      <c r="AB93" s="7"/>
      <c r="AC93" s="4">
        <f>MAX(MIN(AC89+SUMPRODUCT(AC75:AC82,AA75:AA82),99),1)</f>
        <v>99</v>
      </c>
      <c r="AD93" s="4">
        <f>MAX(MIN(AD89+SUMPRODUCT(AD75:AD82,AA75:AA82),99),1)</f>
        <v>99</v>
      </c>
      <c r="AE93" s="4">
        <f>MAX(MIN(AE89+SUMPRODUCT(AE75:AE82,AA75:AA82),99),1)</f>
        <v>99</v>
      </c>
      <c r="AF93" s="4">
        <f>MAX(MIN(AF89+SUMPRODUCT(AF75:AF82,AA75:AA82),99),1)</f>
        <v>99</v>
      </c>
      <c r="AG93" s="4">
        <f>MAX(MIN(AG89+SUMPRODUCT(AG75:AG82,AA75:AA82),99),1)</f>
        <v>99</v>
      </c>
      <c r="AH93" s="13"/>
      <c r="AI93" s="5" t="str">
        <f>"レベル"&amp;SUM(AI74,AL75:AL82)&amp;"(予)＋装備"</f>
        <v>レベル99(予)＋装備</v>
      </c>
      <c r="AJ93" s="6"/>
      <c r="AK93" s="6"/>
      <c r="AL93" s="6"/>
      <c r="AM93" s="7"/>
      <c r="AN93" s="4">
        <f>MAX(MIN(AN89+SUMPRODUCT(AN75:AN82,AL75:AL82),99),1)</f>
        <v>84</v>
      </c>
      <c r="AO93" s="4">
        <f>MAX(MIN(AO89+SUMPRODUCT(AO75:AO82,AL75:AL82),99),1)</f>
        <v>76</v>
      </c>
      <c r="AP93" s="4">
        <f>MAX(MIN(AP89+SUMPRODUCT(AP75:AP82,AL75:AL82),99),1)</f>
        <v>86</v>
      </c>
      <c r="AQ93" s="4">
        <f>MAX(MIN(AQ89+SUMPRODUCT(AQ75:AQ82,AL75:AL82),99),1)</f>
        <v>66</v>
      </c>
      <c r="AR93" s="4">
        <f>MAX(MIN(AR89+SUMPRODUCT(AR75:AR82,AL75:AL82),99),1)</f>
        <v>99</v>
      </c>
      <c r="AS93" s="13"/>
      <c r="AT93" s="5" t="str">
        <f>"レベル"&amp;SUM(AT74,AW75:AW82)&amp;"(予)＋装備"</f>
        <v>レベル99(予)＋装備</v>
      </c>
      <c r="AU93" s="6"/>
      <c r="AV93" s="6"/>
      <c r="AW93" s="6"/>
      <c r="AX93" s="7"/>
      <c r="AY93" s="4">
        <f>MAX(MIN(AY89+SUMPRODUCT(AY75:AY82,AW75:AW82),99),1)</f>
        <v>99</v>
      </c>
      <c r="AZ93" s="4">
        <f>MAX(MIN(AZ89+SUMPRODUCT(AZ75:AZ82,AW75:AW82),99),1)</f>
        <v>99</v>
      </c>
      <c r="BA93" s="4">
        <f>MAX(MIN(BA89+SUMPRODUCT(BA75:BA82,AW75:AW82),99),1)</f>
        <v>88</v>
      </c>
      <c r="BB93" s="4">
        <f>MAX(MIN(BB89+SUMPRODUCT(BB75:BB82,AW75:AW82),99),1)</f>
        <v>97</v>
      </c>
      <c r="BC93" s="4">
        <f>MAX(MIN(BC89+SUMPRODUCT(BC75:BC82,AW75:AW82),99),1)</f>
        <v>50</v>
      </c>
    </row>
    <row r="95" spans="1:55" x14ac:dyDescent="0.4">
      <c r="A95" s="11">
        <v>5</v>
      </c>
      <c r="B95" s="15" t="s">
        <v>99</v>
      </c>
      <c r="C95" s="16"/>
      <c r="D95" s="16"/>
      <c r="E95" s="16"/>
      <c r="F95" s="63"/>
      <c r="G95" s="63"/>
      <c r="H95" s="16" t="s">
        <v>184</v>
      </c>
      <c r="I95" s="16"/>
      <c r="J95" s="16"/>
      <c r="K95" s="26"/>
      <c r="L95" s="13"/>
      <c r="M95" s="15" t="s">
        <v>99</v>
      </c>
      <c r="N95" s="16"/>
      <c r="O95" s="16"/>
      <c r="P95" s="16"/>
      <c r="Q95" s="63"/>
      <c r="R95" s="63"/>
      <c r="S95" s="16" t="s">
        <v>184</v>
      </c>
      <c r="T95" s="16"/>
      <c r="U95" s="16"/>
      <c r="V95" s="26"/>
      <c r="W95" s="13"/>
      <c r="X95" s="15" t="s">
        <v>99</v>
      </c>
      <c r="Y95" s="16"/>
      <c r="Z95" s="16"/>
      <c r="AA95" s="16"/>
      <c r="AB95" s="63"/>
      <c r="AC95" s="63"/>
      <c r="AD95" s="16" t="s">
        <v>184</v>
      </c>
      <c r="AE95" s="16"/>
      <c r="AF95" s="16"/>
      <c r="AG95" s="26"/>
      <c r="AH95" s="13"/>
      <c r="AI95" s="15" t="s">
        <v>99</v>
      </c>
      <c r="AJ95" s="16"/>
      <c r="AK95" s="16"/>
      <c r="AL95" s="16"/>
      <c r="AM95" s="63"/>
      <c r="AN95" s="63"/>
      <c r="AO95" s="16" t="s">
        <v>184</v>
      </c>
      <c r="AP95" s="16"/>
      <c r="AQ95" s="16"/>
      <c r="AR95" s="26"/>
      <c r="AS95" s="13"/>
      <c r="AT95" s="15" t="s">
        <v>99</v>
      </c>
      <c r="AU95" s="16"/>
      <c r="AV95" s="16"/>
      <c r="AW95" s="16"/>
      <c r="AX95" s="63"/>
      <c r="AY95" s="63"/>
      <c r="AZ95" s="16" t="s">
        <v>184</v>
      </c>
      <c r="BA95" s="16"/>
      <c r="BB95" s="16"/>
      <c r="BC95" s="26"/>
    </row>
    <row r="96" spans="1:55" x14ac:dyDescent="0.4">
      <c r="B96" s="59" t="s">
        <v>64</v>
      </c>
      <c r="C96" s="60"/>
      <c r="D96" s="61"/>
      <c r="E96" s="63" t="s">
        <v>65</v>
      </c>
      <c r="F96" s="61" t="s">
        <v>66</v>
      </c>
      <c r="G96" s="66" t="s">
        <v>1</v>
      </c>
      <c r="H96" s="66" t="s">
        <v>2</v>
      </c>
      <c r="I96" s="66" t="s">
        <v>3</v>
      </c>
      <c r="J96" s="66" t="s">
        <v>4</v>
      </c>
      <c r="K96" s="65" t="s">
        <v>5</v>
      </c>
      <c r="L96" s="13"/>
      <c r="M96" s="59" t="s">
        <v>64</v>
      </c>
      <c r="N96" s="60"/>
      <c r="O96" s="61"/>
      <c r="P96" s="63" t="s">
        <v>65</v>
      </c>
      <c r="Q96" s="61" t="s">
        <v>66</v>
      </c>
      <c r="R96" s="66" t="s">
        <v>1</v>
      </c>
      <c r="S96" s="66" t="s">
        <v>2</v>
      </c>
      <c r="T96" s="66" t="s">
        <v>3</v>
      </c>
      <c r="U96" s="66" t="s">
        <v>4</v>
      </c>
      <c r="V96" s="65" t="s">
        <v>5</v>
      </c>
      <c r="W96" s="13"/>
      <c r="X96" s="59" t="s">
        <v>64</v>
      </c>
      <c r="Y96" s="60"/>
      <c r="Z96" s="61"/>
      <c r="AA96" s="63" t="s">
        <v>65</v>
      </c>
      <c r="AB96" s="61" t="s">
        <v>66</v>
      </c>
      <c r="AC96" s="66" t="s">
        <v>1</v>
      </c>
      <c r="AD96" s="66" t="s">
        <v>2</v>
      </c>
      <c r="AE96" s="66" t="s">
        <v>3</v>
      </c>
      <c r="AF96" s="66" t="s">
        <v>4</v>
      </c>
      <c r="AG96" s="65" t="s">
        <v>5</v>
      </c>
      <c r="AH96" s="13"/>
      <c r="AI96" s="59" t="s">
        <v>64</v>
      </c>
      <c r="AJ96" s="60"/>
      <c r="AK96" s="61"/>
      <c r="AL96" s="63" t="s">
        <v>65</v>
      </c>
      <c r="AM96" s="61" t="s">
        <v>66</v>
      </c>
      <c r="AN96" s="66" t="s">
        <v>1</v>
      </c>
      <c r="AO96" s="66" t="s">
        <v>2</v>
      </c>
      <c r="AP96" s="66" t="s">
        <v>3</v>
      </c>
      <c r="AQ96" s="66" t="s">
        <v>4</v>
      </c>
      <c r="AR96" s="65" t="s">
        <v>5</v>
      </c>
      <c r="AS96" s="13"/>
      <c r="AT96" s="59" t="s">
        <v>64</v>
      </c>
      <c r="AU96" s="60"/>
      <c r="AV96" s="61"/>
      <c r="AW96" s="63" t="s">
        <v>65</v>
      </c>
      <c r="AX96" s="61" t="s">
        <v>66</v>
      </c>
      <c r="AY96" s="66" t="s">
        <v>1</v>
      </c>
      <c r="AZ96" s="66" t="s">
        <v>2</v>
      </c>
      <c r="BA96" s="66" t="s">
        <v>3</v>
      </c>
      <c r="BB96" s="66" t="s">
        <v>4</v>
      </c>
      <c r="BC96" s="65" t="s">
        <v>5</v>
      </c>
    </row>
    <row r="97" spans="2:55" x14ac:dyDescent="0.4">
      <c r="B97" s="62">
        <v>70</v>
      </c>
      <c r="C97" s="63"/>
      <c r="D97" s="61"/>
      <c r="E97" s="65"/>
      <c r="F97" s="65"/>
      <c r="G97" s="3">
        <f>MAX(INDEX(マスタ裏!$B$4:$DN$8,MATCH(G96,マスタ裏!$A$4:$A$8,0),MATCH(B95&amp;B97,マスタ裏!$B$3:$DN$3,0)),IF(H95="ピクセルリマスター",0,-1))</f>
        <v>61</v>
      </c>
      <c r="H97" s="3">
        <f>MAX(INDEX(マスタ裏!$B$4:$DN$8,MATCH(H96,マスタ裏!$A$4:$A$8,0),MATCH(B95&amp;B97,マスタ裏!$B$3:$DN$3,0)),IF(H95="ピクセルリマスター",0,-1))</f>
        <v>41</v>
      </c>
      <c r="I97" s="3">
        <f>MAX(INDEX(マスタ裏!$B$4:$DN$8,MATCH(I96,マスタ裏!$A$4:$A$8,0),MATCH(B95&amp;B97,マスタ裏!$B$3:$DN$3,0)),IF(H95="ピクセルリマスター",0,-1))</f>
        <v>41</v>
      </c>
      <c r="J97" s="3">
        <f>MAX(INDEX(マスタ裏!$B$4:$DN$8,MATCH(J96,マスタ裏!$A$4:$A$8,0),MATCH(B95&amp;B97,マスタ裏!$B$3:$DN$3,0)),IF(H95="ピクセルリマスター",0,-1))</f>
        <v>24</v>
      </c>
      <c r="K97" s="3">
        <f>MAX(INDEX(マスタ裏!$B$4:$DN$8,MATCH(K96,マスタ裏!$A$4:$A$8,0),MATCH(B95&amp;B97,マスタ裏!$B$3:$DN$3,0)),IF(H95="ピクセルリマスター",0,-1))</f>
        <v>1</v>
      </c>
      <c r="L97" s="13"/>
      <c r="M97" s="62">
        <v>70</v>
      </c>
      <c r="N97" s="63"/>
      <c r="O97" s="61"/>
      <c r="P97" s="65"/>
      <c r="Q97" s="65"/>
      <c r="R97" s="3">
        <f>MAX(INDEX(マスタ裏!$B$4:$DN$8,MATCH(R96,マスタ裏!$A$4:$A$8,0),MATCH(M95&amp;M97,マスタ裏!$B$3:$DN$3,0)),IF(S95="ピクセルリマスター",0,-1))</f>
        <v>61</v>
      </c>
      <c r="S97" s="3">
        <f>MAX(INDEX(マスタ裏!$B$4:$DN$8,MATCH(S96,マスタ裏!$A$4:$A$8,0),MATCH(M95&amp;M97,マスタ裏!$B$3:$DN$3,0)),IF(S95="ピクセルリマスター",0,-1))</f>
        <v>41</v>
      </c>
      <c r="T97" s="3">
        <f>MAX(INDEX(マスタ裏!$B$4:$DN$8,MATCH(T96,マスタ裏!$A$4:$A$8,0),MATCH(M95&amp;M97,マスタ裏!$B$3:$DN$3,0)),IF(S95="ピクセルリマスター",0,-1))</f>
        <v>41</v>
      </c>
      <c r="U97" s="3">
        <f>MAX(INDEX(マスタ裏!$B$4:$DN$8,MATCH(U96,マスタ裏!$A$4:$A$8,0),MATCH(M95&amp;M97,マスタ裏!$B$3:$DN$3,0)),IF(S95="ピクセルリマスター",0,-1))</f>
        <v>24</v>
      </c>
      <c r="V97" s="3">
        <f>MAX(INDEX(マスタ裏!$B$4:$DN$8,MATCH(V96,マスタ裏!$A$4:$A$8,0),MATCH(M95&amp;M97,マスタ裏!$B$3:$DN$3,0)),IF(S95="ピクセルリマスター",0,-1))</f>
        <v>1</v>
      </c>
      <c r="W97" s="13"/>
      <c r="X97" s="62">
        <v>70</v>
      </c>
      <c r="Y97" s="63"/>
      <c r="Z97" s="61"/>
      <c r="AA97" s="65"/>
      <c r="AB97" s="65"/>
      <c r="AC97" s="3">
        <f>MAX(INDEX(マスタ裏!$B$4:$DN$8,MATCH(AC96,マスタ裏!$A$4:$A$8,0),MATCH(X95&amp;X97,マスタ裏!$B$3:$DN$3,0)),IF(AD95="ピクセルリマスター",0,-1))</f>
        <v>61</v>
      </c>
      <c r="AD97" s="3">
        <f>MAX(INDEX(マスタ裏!$B$4:$DN$8,MATCH(AD96,マスタ裏!$A$4:$A$8,0),MATCH(X95&amp;X97,マスタ裏!$B$3:$DN$3,0)),IF(AD95="ピクセルリマスター",0,-1))</f>
        <v>41</v>
      </c>
      <c r="AE97" s="3">
        <f>MAX(INDEX(マスタ裏!$B$4:$DN$8,MATCH(AE96,マスタ裏!$A$4:$A$8,0),MATCH(X95&amp;X97,マスタ裏!$B$3:$DN$3,0)),IF(AD95="ピクセルリマスター",0,-1))</f>
        <v>41</v>
      </c>
      <c r="AF97" s="3">
        <f>MAX(INDEX(マスタ裏!$B$4:$DN$8,MATCH(AF96,マスタ裏!$A$4:$A$8,0),MATCH(X95&amp;X97,マスタ裏!$B$3:$DN$3,0)),IF(AD95="ピクセルリマスター",0,-1))</f>
        <v>24</v>
      </c>
      <c r="AG97" s="3">
        <f>MAX(INDEX(マスタ裏!$B$4:$DN$8,MATCH(AG96,マスタ裏!$A$4:$A$8,0),MATCH(X95&amp;X97,マスタ裏!$B$3:$DN$3,0)),IF(AD95="ピクセルリマスター",0,-1))</f>
        <v>1</v>
      </c>
      <c r="AH97" s="13"/>
      <c r="AI97" s="62">
        <v>70</v>
      </c>
      <c r="AJ97" s="63"/>
      <c r="AK97" s="61"/>
      <c r="AL97" s="65"/>
      <c r="AM97" s="65"/>
      <c r="AN97" s="3">
        <f>MAX(INDEX(マスタ裏!$B$4:$DN$8,MATCH(AN96,マスタ裏!$A$4:$A$8,0),MATCH(AI95&amp;AI97,マスタ裏!$B$3:$DN$3,0)),IF(AO95="ピクセルリマスター",0,-1))</f>
        <v>61</v>
      </c>
      <c r="AO97" s="3">
        <f>MAX(INDEX(マスタ裏!$B$4:$DN$8,MATCH(AO96,マスタ裏!$A$4:$A$8,0),MATCH(AI95&amp;AI97,マスタ裏!$B$3:$DN$3,0)),IF(AO95="ピクセルリマスター",0,-1))</f>
        <v>41</v>
      </c>
      <c r="AP97" s="3">
        <f>MAX(INDEX(マスタ裏!$B$4:$DN$8,MATCH(AP96,マスタ裏!$A$4:$A$8,0),MATCH(AI95&amp;AI97,マスタ裏!$B$3:$DN$3,0)),IF(AO95="ピクセルリマスター",0,-1))</f>
        <v>41</v>
      </c>
      <c r="AQ97" s="3">
        <f>MAX(INDEX(マスタ裏!$B$4:$DN$8,MATCH(AQ96,マスタ裏!$A$4:$A$8,0),MATCH(AI95&amp;AI97,マスタ裏!$B$3:$DN$3,0)),IF(AO95="ピクセルリマスター",0,-1))</f>
        <v>24</v>
      </c>
      <c r="AR97" s="3">
        <f>MAX(INDEX(マスタ裏!$B$4:$DN$8,MATCH(AR96,マスタ裏!$A$4:$A$8,0),MATCH(AI95&amp;AI97,マスタ裏!$B$3:$DN$3,0)),IF(AO95="ピクセルリマスター",0,-1))</f>
        <v>1</v>
      </c>
      <c r="AS97" s="13"/>
      <c r="AT97" s="62">
        <v>70</v>
      </c>
      <c r="AU97" s="63"/>
      <c r="AV97" s="61"/>
      <c r="AW97" s="65"/>
      <c r="AX97" s="65"/>
      <c r="AY97" s="3">
        <f>MAX(INDEX(マスタ裏!$B$4:$DN$8,MATCH(AY96,マスタ裏!$A$4:$A$8,0),MATCH(AT95&amp;AT97,マスタ裏!$B$3:$DN$3,0)),IF(AZ95="ピクセルリマスター",0,-1))</f>
        <v>61</v>
      </c>
      <c r="AZ97" s="3">
        <f>MAX(INDEX(マスタ裏!$B$4:$DN$8,MATCH(AZ96,マスタ裏!$A$4:$A$8,0),MATCH(AT95&amp;AT97,マスタ裏!$B$3:$DN$3,0)),IF(AZ95="ピクセルリマスター",0,-1))</f>
        <v>41</v>
      </c>
      <c r="BA97" s="3">
        <f>MAX(INDEX(マスタ裏!$B$4:$DN$8,MATCH(BA96,マスタ裏!$A$4:$A$8,0),MATCH(AT95&amp;AT97,マスタ裏!$B$3:$DN$3,0)),IF(AZ95="ピクセルリマスター",0,-1))</f>
        <v>41</v>
      </c>
      <c r="BB97" s="3">
        <f>MAX(INDEX(マスタ裏!$B$4:$DN$8,MATCH(BB96,マスタ裏!$A$4:$A$8,0),MATCH(AT95&amp;AT97,マスタ裏!$B$3:$DN$3,0)),IF(AZ95="ピクセルリマスター",0,-1))</f>
        <v>24</v>
      </c>
      <c r="BC97" s="3">
        <f>MAX(INDEX(マスタ裏!$B$4:$DN$8,MATCH(BC96,マスタ裏!$A$4:$A$8,0),MATCH(AT95&amp;AT97,マスタ裏!$B$3:$DN$3,0)),IF(AZ95="ピクセルリマスター",0,-1))</f>
        <v>1</v>
      </c>
    </row>
    <row r="98" spans="2:55" x14ac:dyDescent="0.4">
      <c r="B98" s="64" t="s">
        <v>6</v>
      </c>
      <c r="C98" s="63"/>
      <c r="D98" s="61"/>
      <c r="E98" s="14"/>
      <c r="F98" s="14"/>
      <c r="G98" s="3">
        <f>MAX(INDEX(マスタ裏!$B$4:$DN$8,MATCH(G96,マスタ裏!$A$4:$A$8,0),MATCH(B95&amp;$B98,マスタ裏!$B$3:$DN$3,0)),IF(H95="ピクセルリマスター",0,-1))</f>
        <v>0</v>
      </c>
      <c r="H98" s="3">
        <f>MAX(INDEX(マスタ裏!$B$4:$DN$8,MATCH(H96,マスタ裏!$A$4:$A$8,0),MATCH(B95&amp;$B98,マスタ裏!$B$3:$DN$3,0)),IF(H95="ピクセルリマスター",0,-1))</f>
        <v>0</v>
      </c>
      <c r="I98" s="3">
        <f>MAX(INDEX(マスタ裏!$B$4:$DN$8,MATCH(I96,マスタ裏!$A$4:$A$8,0),MATCH(B95&amp;$B98,マスタ裏!$B$3:$DN$3,0)),IF(H95="ピクセルリマスター",0,-1))</f>
        <v>-1</v>
      </c>
      <c r="J98" s="3">
        <f>MAX(INDEX(マスタ裏!$B$4:$DN$8,MATCH(J96,マスタ裏!$A$4:$A$8,0),MATCH(B95&amp;$B98,マスタ裏!$B$3:$DN$3,0)),IF(H95="ピクセルリマスター",0,-1))</f>
        <v>0</v>
      </c>
      <c r="K98" s="3">
        <f>MAX(INDEX(マスタ裏!$B$4:$DN$8,MATCH(K96,マスタ裏!$A$4:$A$8,0),MATCH(B95&amp;$B98,マスタ裏!$B$3:$DN$3,0)),IF(H95="ピクセルリマスター",0,-1))</f>
        <v>0</v>
      </c>
      <c r="L98" s="13"/>
      <c r="M98" s="64" t="s">
        <v>6</v>
      </c>
      <c r="N98" s="63"/>
      <c r="O98" s="61"/>
      <c r="P98" s="14"/>
      <c r="Q98" s="14"/>
      <c r="R98" s="3">
        <f>MAX(INDEX(マスタ裏!$B$4:$DN$8,MATCH(R96,マスタ裏!$A$4:$A$8,0),MATCH(M95&amp;$B98,マスタ裏!$B$3:$DN$3,0)),IF(S95="ピクセルリマスター",0,-1))</f>
        <v>0</v>
      </c>
      <c r="S98" s="3">
        <f>MAX(INDEX(マスタ裏!$B$4:$DN$8,MATCH(S96,マスタ裏!$A$4:$A$8,0),MATCH(M95&amp;$B98,マスタ裏!$B$3:$DN$3,0)),IF(S95="ピクセルリマスター",0,-1))</f>
        <v>0</v>
      </c>
      <c r="T98" s="3">
        <f>MAX(INDEX(マスタ裏!$B$4:$DN$8,MATCH(T96,マスタ裏!$A$4:$A$8,0),MATCH(M95&amp;$B98,マスタ裏!$B$3:$DN$3,0)),IF(S95="ピクセルリマスター",0,-1))</f>
        <v>-1</v>
      </c>
      <c r="U98" s="3">
        <f>MAX(INDEX(マスタ裏!$B$4:$DN$8,MATCH(U96,マスタ裏!$A$4:$A$8,0),MATCH(M95&amp;$B98,マスタ裏!$B$3:$DN$3,0)),IF(S95="ピクセルリマスター",0,-1))</f>
        <v>0</v>
      </c>
      <c r="V98" s="3">
        <f>MAX(INDEX(マスタ裏!$B$4:$DN$8,MATCH(V96,マスタ裏!$A$4:$A$8,0),MATCH(M95&amp;$B98,マスタ裏!$B$3:$DN$3,0)),IF(S95="ピクセルリマスター",0,-1))</f>
        <v>0</v>
      </c>
      <c r="W98" s="13"/>
      <c r="X98" s="64" t="s">
        <v>6</v>
      </c>
      <c r="Y98" s="63"/>
      <c r="Z98" s="61"/>
      <c r="AA98" s="14"/>
      <c r="AB98" s="14"/>
      <c r="AC98" s="3">
        <f>MAX(INDEX(マスタ裏!$B$4:$DN$8,MATCH(AC96,マスタ裏!$A$4:$A$8,0),MATCH(X95&amp;$B98,マスタ裏!$B$3:$DN$3,0)),IF(AD95="ピクセルリマスター",0,-1))</f>
        <v>0</v>
      </c>
      <c r="AD98" s="3">
        <f>MAX(INDEX(マスタ裏!$B$4:$DN$8,MATCH(AD96,マスタ裏!$A$4:$A$8,0),MATCH(X95&amp;$B98,マスタ裏!$B$3:$DN$3,0)),IF(AD95="ピクセルリマスター",0,-1))</f>
        <v>0</v>
      </c>
      <c r="AE98" s="3">
        <f>MAX(INDEX(マスタ裏!$B$4:$DN$8,MATCH(AE96,マスタ裏!$A$4:$A$8,0),MATCH(X95&amp;$B98,マスタ裏!$B$3:$DN$3,0)),IF(AD95="ピクセルリマスター",0,-1))</f>
        <v>-1</v>
      </c>
      <c r="AF98" s="3">
        <f>MAX(INDEX(マスタ裏!$B$4:$DN$8,MATCH(AF96,マスタ裏!$A$4:$A$8,0),MATCH(X95&amp;$B98,マスタ裏!$B$3:$DN$3,0)),IF(AD95="ピクセルリマスター",0,-1))</f>
        <v>0</v>
      </c>
      <c r="AG98" s="3">
        <f>MAX(INDEX(マスタ裏!$B$4:$DN$8,MATCH(AG96,マスタ裏!$A$4:$A$8,0),MATCH(X95&amp;$B98,マスタ裏!$B$3:$DN$3,0)),IF(AD95="ピクセルリマスター",0,-1))</f>
        <v>0</v>
      </c>
      <c r="AH98" s="13"/>
      <c r="AI98" s="64" t="s">
        <v>6</v>
      </c>
      <c r="AJ98" s="63"/>
      <c r="AK98" s="61"/>
      <c r="AL98" s="14"/>
      <c r="AM98" s="14"/>
      <c r="AN98" s="3">
        <f>MAX(INDEX(マスタ裏!$B$4:$DN$8,MATCH(AN96,マスタ裏!$A$4:$A$8,0),MATCH(AI95&amp;$B98,マスタ裏!$B$3:$DN$3,0)),IF(AO95="ピクセルリマスター",0,-1))</f>
        <v>0</v>
      </c>
      <c r="AO98" s="3">
        <f>MAX(INDEX(マスタ裏!$B$4:$DN$8,MATCH(AO96,マスタ裏!$A$4:$A$8,0),MATCH(AI95&amp;$B98,マスタ裏!$B$3:$DN$3,0)),IF(AO95="ピクセルリマスター",0,-1))</f>
        <v>0</v>
      </c>
      <c r="AP98" s="3">
        <f>MAX(INDEX(マスタ裏!$B$4:$DN$8,MATCH(AP96,マスタ裏!$A$4:$A$8,0),MATCH(AI95&amp;$B98,マスタ裏!$B$3:$DN$3,0)),IF(AO95="ピクセルリマスター",0,-1))</f>
        <v>-1</v>
      </c>
      <c r="AQ98" s="3">
        <f>MAX(INDEX(マスタ裏!$B$4:$DN$8,MATCH(AQ96,マスタ裏!$A$4:$A$8,0),MATCH(AI95&amp;$B98,マスタ裏!$B$3:$DN$3,0)),IF(AO95="ピクセルリマスター",0,-1))</f>
        <v>0</v>
      </c>
      <c r="AR98" s="3">
        <f>MAX(INDEX(マスタ裏!$B$4:$DN$8,MATCH(AR96,マスタ裏!$A$4:$A$8,0),MATCH(AI95&amp;$B98,マスタ裏!$B$3:$DN$3,0)),IF(AO95="ピクセルリマスター",0,-1))</f>
        <v>0</v>
      </c>
      <c r="AS98" s="13"/>
      <c r="AT98" s="64" t="s">
        <v>6</v>
      </c>
      <c r="AU98" s="63"/>
      <c r="AV98" s="61"/>
      <c r="AW98" s="14"/>
      <c r="AX98" s="14"/>
      <c r="AY98" s="3">
        <f>MAX(INDEX(マスタ裏!$B$4:$DN$8,MATCH(AY96,マスタ裏!$A$4:$A$8,0),MATCH(AT95&amp;$B98,マスタ裏!$B$3:$DN$3,0)),IF(AZ95="ピクセルリマスター",0,-1))</f>
        <v>0</v>
      </c>
      <c r="AZ98" s="3">
        <f>MAX(INDEX(マスタ裏!$B$4:$DN$8,MATCH(AZ96,マスタ裏!$A$4:$A$8,0),MATCH(AT95&amp;$B98,マスタ裏!$B$3:$DN$3,0)),IF(AZ95="ピクセルリマスター",0,-1))</f>
        <v>0</v>
      </c>
      <c r="BA98" s="3">
        <f>MAX(INDEX(マスタ裏!$B$4:$DN$8,MATCH(BA96,マスタ裏!$A$4:$A$8,0),MATCH(AT95&amp;$B98,マスタ裏!$B$3:$DN$3,0)),IF(AZ95="ピクセルリマスター",0,-1))</f>
        <v>-1</v>
      </c>
      <c r="BB98" s="3">
        <f>MAX(INDEX(マスタ裏!$B$4:$DN$8,MATCH(BB96,マスタ裏!$A$4:$A$8,0),MATCH(AT95&amp;$B98,マスタ裏!$B$3:$DN$3,0)),IF(AZ95="ピクセルリマスター",0,-1))</f>
        <v>0</v>
      </c>
      <c r="BC98" s="3">
        <f>MAX(INDEX(マスタ裏!$B$4:$DN$8,MATCH(BC96,マスタ裏!$A$4:$A$8,0),MATCH(AT95&amp;$B98,マスタ裏!$B$3:$DN$3,0)),IF(AZ95="ピクセルリマスター",0,-1))</f>
        <v>0</v>
      </c>
    </row>
    <row r="99" spans="2:55" x14ac:dyDescent="0.4">
      <c r="B99" s="64" t="s">
        <v>7</v>
      </c>
      <c r="C99" s="63"/>
      <c r="D99" s="61"/>
      <c r="E99" s="14"/>
      <c r="F99" s="14"/>
      <c r="G99" s="3">
        <f>MAX(INDEX(マスタ裏!$B$4:$DN$8,MATCH(G96,マスタ裏!$A$4:$A$8,0),MATCH(B95&amp;$B99,マスタ裏!$B$3:$DN$3,0)),IF(H95="ピクセルリマスター",0,-1))</f>
        <v>-1</v>
      </c>
      <c r="H99" s="3">
        <f>MAX(INDEX(マスタ裏!$B$4:$DN$8,MATCH(H96,マスタ裏!$A$4:$A$8,0),MATCH(B95&amp;$B99,マスタ裏!$B$3:$DN$3,0)),IF(H95="ピクセルリマスター",0,-1))</f>
        <v>0</v>
      </c>
      <c r="I99" s="3">
        <f>MAX(INDEX(マスタ裏!$B$4:$DN$8,MATCH(I96,マスタ裏!$A$4:$A$8,0),MATCH(B95&amp;$B99,マスタ裏!$B$3:$DN$3,0)),IF(H95="ピクセルリマスター",0,-1))</f>
        <v>-1</v>
      </c>
      <c r="J99" s="3">
        <f>MAX(INDEX(マスタ裏!$B$4:$DN$8,MATCH(J96,マスタ裏!$A$4:$A$8,0),MATCH(B95&amp;$B99,マスタ裏!$B$3:$DN$3,0)),IF(H95="ピクセルリマスター",0,-1))</f>
        <v>-1</v>
      </c>
      <c r="K99" s="3">
        <f>MAX(INDEX(マスタ裏!$B$4:$DN$8,MATCH(K96,マスタ裏!$A$4:$A$8,0),MATCH(B95&amp;$B99,マスタ裏!$B$3:$DN$3,0)),IF(H95="ピクセルリマスター",0,-1))</f>
        <v>0</v>
      </c>
      <c r="L99" s="13"/>
      <c r="M99" s="64" t="s">
        <v>7</v>
      </c>
      <c r="N99" s="63"/>
      <c r="O99" s="61"/>
      <c r="P99" s="14"/>
      <c r="Q99" s="14"/>
      <c r="R99" s="3">
        <f>MAX(INDEX(マスタ裏!$B$4:$DN$8,MATCH(R96,マスタ裏!$A$4:$A$8,0),MATCH(M95&amp;$B99,マスタ裏!$B$3:$DN$3,0)),IF(S95="ピクセルリマスター",0,-1))</f>
        <v>-1</v>
      </c>
      <c r="S99" s="3">
        <f>MAX(INDEX(マスタ裏!$B$4:$DN$8,MATCH(S96,マスタ裏!$A$4:$A$8,0),MATCH(M95&amp;$B99,マスタ裏!$B$3:$DN$3,0)),IF(S95="ピクセルリマスター",0,-1))</f>
        <v>0</v>
      </c>
      <c r="T99" s="3">
        <f>MAX(INDEX(マスタ裏!$B$4:$DN$8,MATCH(T96,マスタ裏!$A$4:$A$8,0),MATCH(M95&amp;$B99,マスタ裏!$B$3:$DN$3,0)),IF(S95="ピクセルリマスター",0,-1))</f>
        <v>-1</v>
      </c>
      <c r="U99" s="3">
        <f>MAX(INDEX(マスタ裏!$B$4:$DN$8,MATCH(U96,マスタ裏!$A$4:$A$8,0),MATCH(M95&amp;$B99,マスタ裏!$B$3:$DN$3,0)),IF(S95="ピクセルリマスター",0,-1))</f>
        <v>-1</v>
      </c>
      <c r="V99" s="3">
        <f>MAX(INDEX(マスタ裏!$B$4:$DN$8,MATCH(V96,マスタ裏!$A$4:$A$8,0),MATCH(M95&amp;$B99,マスタ裏!$B$3:$DN$3,0)),IF(S95="ピクセルリマスター",0,-1))</f>
        <v>0</v>
      </c>
      <c r="W99" s="13"/>
      <c r="X99" s="64" t="s">
        <v>7</v>
      </c>
      <c r="Y99" s="63"/>
      <c r="Z99" s="61"/>
      <c r="AA99" s="14"/>
      <c r="AB99" s="14"/>
      <c r="AC99" s="3">
        <f>MAX(INDEX(マスタ裏!$B$4:$DN$8,MATCH(AC96,マスタ裏!$A$4:$A$8,0),MATCH(X95&amp;$B99,マスタ裏!$B$3:$DN$3,0)),IF(AD95="ピクセルリマスター",0,-1))</f>
        <v>-1</v>
      </c>
      <c r="AD99" s="3">
        <f>MAX(INDEX(マスタ裏!$B$4:$DN$8,MATCH(AD96,マスタ裏!$A$4:$A$8,0),MATCH(X95&amp;$B99,マスタ裏!$B$3:$DN$3,0)),IF(AD95="ピクセルリマスター",0,-1))</f>
        <v>0</v>
      </c>
      <c r="AE99" s="3">
        <f>MAX(INDEX(マスタ裏!$B$4:$DN$8,MATCH(AE96,マスタ裏!$A$4:$A$8,0),MATCH(X95&amp;$B99,マスタ裏!$B$3:$DN$3,0)),IF(AD95="ピクセルリマスター",0,-1))</f>
        <v>-1</v>
      </c>
      <c r="AF99" s="3">
        <f>MAX(INDEX(マスタ裏!$B$4:$DN$8,MATCH(AF96,マスタ裏!$A$4:$A$8,0),MATCH(X95&amp;$B99,マスタ裏!$B$3:$DN$3,0)),IF(AD95="ピクセルリマスター",0,-1))</f>
        <v>-1</v>
      </c>
      <c r="AG99" s="3">
        <f>MAX(INDEX(マスタ裏!$B$4:$DN$8,MATCH(AG96,マスタ裏!$A$4:$A$8,0),MATCH(X95&amp;$B99,マスタ裏!$B$3:$DN$3,0)),IF(AD95="ピクセルリマスター",0,-1))</f>
        <v>0</v>
      </c>
      <c r="AH99" s="13"/>
      <c r="AI99" s="64" t="s">
        <v>7</v>
      </c>
      <c r="AJ99" s="63"/>
      <c r="AK99" s="61"/>
      <c r="AL99" s="14"/>
      <c r="AM99" s="14"/>
      <c r="AN99" s="3">
        <f>MAX(INDEX(マスタ裏!$B$4:$DN$8,MATCH(AN96,マスタ裏!$A$4:$A$8,0),MATCH(AI95&amp;$B99,マスタ裏!$B$3:$DN$3,0)),IF(AO95="ピクセルリマスター",0,-1))</f>
        <v>-1</v>
      </c>
      <c r="AO99" s="3">
        <f>MAX(INDEX(マスタ裏!$B$4:$DN$8,MATCH(AO96,マスタ裏!$A$4:$A$8,0),MATCH(AI95&amp;$B99,マスタ裏!$B$3:$DN$3,0)),IF(AO95="ピクセルリマスター",0,-1))</f>
        <v>0</v>
      </c>
      <c r="AP99" s="3">
        <f>MAX(INDEX(マスタ裏!$B$4:$DN$8,MATCH(AP96,マスタ裏!$A$4:$A$8,0),MATCH(AI95&amp;$B99,マスタ裏!$B$3:$DN$3,0)),IF(AO95="ピクセルリマスター",0,-1))</f>
        <v>-1</v>
      </c>
      <c r="AQ99" s="3">
        <f>MAX(INDEX(マスタ裏!$B$4:$DN$8,MATCH(AQ96,マスタ裏!$A$4:$A$8,0),MATCH(AI95&amp;$B99,マスタ裏!$B$3:$DN$3,0)),IF(AO95="ピクセルリマスター",0,-1))</f>
        <v>-1</v>
      </c>
      <c r="AR99" s="3">
        <f>MAX(INDEX(マスタ裏!$B$4:$DN$8,MATCH(AR96,マスタ裏!$A$4:$A$8,0),MATCH(AI95&amp;$B99,マスタ裏!$B$3:$DN$3,0)),IF(AO95="ピクセルリマスター",0,-1))</f>
        <v>0</v>
      </c>
      <c r="AS99" s="13"/>
      <c r="AT99" s="64" t="s">
        <v>7</v>
      </c>
      <c r="AU99" s="63"/>
      <c r="AV99" s="61"/>
      <c r="AW99" s="14"/>
      <c r="AX99" s="14"/>
      <c r="AY99" s="3">
        <f>MAX(INDEX(マスタ裏!$B$4:$DN$8,MATCH(AY96,マスタ裏!$A$4:$A$8,0),MATCH(AT95&amp;$B99,マスタ裏!$B$3:$DN$3,0)),IF(AZ95="ピクセルリマスター",0,-1))</f>
        <v>-1</v>
      </c>
      <c r="AZ99" s="3">
        <f>MAX(INDEX(マスタ裏!$B$4:$DN$8,MATCH(AZ96,マスタ裏!$A$4:$A$8,0),MATCH(AT95&amp;$B99,マスタ裏!$B$3:$DN$3,0)),IF(AZ95="ピクセルリマスター",0,-1))</f>
        <v>0</v>
      </c>
      <c r="BA99" s="3">
        <f>MAX(INDEX(マスタ裏!$B$4:$DN$8,MATCH(BA96,マスタ裏!$A$4:$A$8,0),MATCH(AT95&amp;$B99,マスタ裏!$B$3:$DN$3,0)),IF(AZ95="ピクセルリマスター",0,-1))</f>
        <v>-1</v>
      </c>
      <c r="BB99" s="3">
        <f>MAX(INDEX(マスタ裏!$B$4:$DN$8,MATCH(BB96,マスタ裏!$A$4:$A$8,0),MATCH(AT95&amp;$B99,マスタ裏!$B$3:$DN$3,0)),IF(AZ95="ピクセルリマスター",0,-1))</f>
        <v>-1</v>
      </c>
      <c r="BC99" s="3">
        <f>MAX(INDEX(マスタ裏!$B$4:$DN$8,MATCH(BC96,マスタ裏!$A$4:$A$8,0),MATCH(AT95&amp;$B99,マスタ裏!$B$3:$DN$3,0)),IF(AZ95="ピクセルリマスター",0,-1))</f>
        <v>0</v>
      </c>
    </row>
    <row r="100" spans="2:55" x14ac:dyDescent="0.4">
      <c r="B100" s="64" t="s">
        <v>8</v>
      </c>
      <c r="C100" s="63"/>
      <c r="D100" s="61"/>
      <c r="E100" s="14"/>
      <c r="F100" s="14"/>
      <c r="G100" s="3">
        <f>MAX(INDEX(マスタ裏!$B$4:$DN$8,MATCH(G96,マスタ裏!$A$4:$A$8,0),MATCH(B95&amp;$B100,マスタ裏!$B$3:$DN$3,0)),IF(H95="ピクセルリマスター",0,-1))</f>
        <v>0</v>
      </c>
      <c r="H100" s="3">
        <f>MAX(INDEX(マスタ裏!$B$4:$DN$8,MATCH(H96,マスタ裏!$A$4:$A$8,0),MATCH(B95&amp;$B100,マスタ裏!$B$3:$DN$3,0)),IF(H95="ピクセルリマスター",0,-1))</f>
        <v>-1</v>
      </c>
      <c r="I100" s="3">
        <f>MAX(INDEX(マスタ裏!$B$4:$DN$8,MATCH(I96,マスタ裏!$A$4:$A$8,0),MATCH(B95&amp;$B100,マスタ裏!$B$3:$DN$3,0)),IF(H95="ピクセルリマスター",0,-1))</f>
        <v>-1</v>
      </c>
      <c r="J100" s="3">
        <f>MAX(INDEX(マスタ裏!$B$4:$DN$8,MATCH(J96,マスタ裏!$A$4:$A$8,0),MATCH(B95&amp;$B100,マスタ裏!$B$3:$DN$3,0)),IF(H95="ピクセルリマスター",0,-1))</f>
        <v>-1</v>
      </c>
      <c r="K100" s="3">
        <f>MAX(INDEX(マスタ裏!$B$4:$DN$8,MATCH(K96,マスタ裏!$A$4:$A$8,0),MATCH(B95&amp;$B100,マスタ裏!$B$3:$DN$3,0)),IF(H95="ピクセルリマスター",0,-1))</f>
        <v>0</v>
      </c>
      <c r="L100" s="13"/>
      <c r="M100" s="64" t="s">
        <v>8</v>
      </c>
      <c r="N100" s="63"/>
      <c r="O100" s="61"/>
      <c r="P100" s="14"/>
      <c r="Q100" s="14"/>
      <c r="R100" s="3">
        <f>MAX(INDEX(マスタ裏!$B$4:$DN$8,MATCH(R96,マスタ裏!$A$4:$A$8,0),MATCH(M95&amp;$B100,マスタ裏!$B$3:$DN$3,0)),IF(S95="ピクセルリマスター",0,-1))</f>
        <v>0</v>
      </c>
      <c r="S100" s="3">
        <f>MAX(INDEX(マスタ裏!$B$4:$DN$8,MATCH(S96,マスタ裏!$A$4:$A$8,0),MATCH(M95&amp;$B100,マスタ裏!$B$3:$DN$3,0)),IF(S95="ピクセルリマスター",0,-1))</f>
        <v>-1</v>
      </c>
      <c r="T100" s="3">
        <f>MAX(INDEX(マスタ裏!$B$4:$DN$8,MATCH(T96,マスタ裏!$A$4:$A$8,0),MATCH(M95&amp;$B100,マスタ裏!$B$3:$DN$3,0)),IF(S95="ピクセルリマスター",0,-1))</f>
        <v>-1</v>
      </c>
      <c r="U100" s="3">
        <f>MAX(INDEX(マスタ裏!$B$4:$DN$8,MATCH(U96,マスタ裏!$A$4:$A$8,0),MATCH(M95&amp;$B100,マスタ裏!$B$3:$DN$3,0)),IF(S95="ピクセルリマスター",0,-1))</f>
        <v>-1</v>
      </c>
      <c r="V100" s="3">
        <f>MAX(INDEX(マスタ裏!$B$4:$DN$8,MATCH(V96,マスタ裏!$A$4:$A$8,0),MATCH(M95&amp;$B100,マスタ裏!$B$3:$DN$3,0)),IF(S95="ピクセルリマスター",0,-1))</f>
        <v>0</v>
      </c>
      <c r="W100" s="13"/>
      <c r="X100" s="64" t="s">
        <v>8</v>
      </c>
      <c r="Y100" s="63"/>
      <c r="Z100" s="61"/>
      <c r="AA100" s="14"/>
      <c r="AB100" s="14"/>
      <c r="AC100" s="3">
        <f>MAX(INDEX(マスタ裏!$B$4:$DN$8,MATCH(AC96,マスタ裏!$A$4:$A$8,0),MATCH(X95&amp;$B100,マスタ裏!$B$3:$DN$3,0)),IF(AD95="ピクセルリマスター",0,-1))</f>
        <v>0</v>
      </c>
      <c r="AD100" s="3">
        <f>MAX(INDEX(マスタ裏!$B$4:$DN$8,MATCH(AD96,マスタ裏!$A$4:$A$8,0),MATCH(X95&amp;$B100,マスタ裏!$B$3:$DN$3,0)),IF(AD95="ピクセルリマスター",0,-1))</f>
        <v>-1</v>
      </c>
      <c r="AE100" s="3">
        <f>MAX(INDEX(マスタ裏!$B$4:$DN$8,MATCH(AE96,マスタ裏!$A$4:$A$8,0),MATCH(X95&amp;$B100,マスタ裏!$B$3:$DN$3,0)),IF(AD95="ピクセルリマスター",0,-1))</f>
        <v>-1</v>
      </c>
      <c r="AF100" s="3">
        <f>MAX(INDEX(マスタ裏!$B$4:$DN$8,MATCH(AF96,マスタ裏!$A$4:$A$8,0),MATCH(X95&amp;$B100,マスタ裏!$B$3:$DN$3,0)),IF(AD95="ピクセルリマスター",0,-1))</f>
        <v>-1</v>
      </c>
      <c r="AG100" s="3">
        <f>MAX(INDEX(マスタ裏!$B$4:$DN$8,MATCH(AG96,マスタ裏!$A$4:$A$8,0),MATCH(X95&amp;$B100,マスタ裏!$B$3:$DN$3,0)),IF(AD95="ピクセルリマスター",0,-1))</f>
        <v>0</v>
      </c>
      <c r="AH100" s="13"/>
      <c r="AI100" s="64" t="s">
        <v>8</v>
      </c>
      <c r="AJ100" s="63"/>
      <c r="AK100" s="61"/>
      <c r="AL100" s="14"/>
      <c r="AM100" s="14"/>
      <c r="AN100" s="3">
        <f>MAX(INDEX(マスタ裏!$B$4:$DN$8,MATCH(AN96,マスタ裏!$A$4:$A$8,0),MATCH(AI95&amp;$B100,マスタ裏!$B$3:$DN$3,0)),IF(AO95="ピクセルリマスター",0,-1))</f>
        <v>0</v>
      </c>
      <c r="AO100" s="3">
        <f>MAX(INDEX(マスタ裏!$B$4:$DN$8,MATCH(AO96,マスタ裏!$A$4:$A$8,0),MATCH(AI95&amp;$B100,マスタ裏!$B$3:$DN$3,0)),IF(AO95="ピクセルリマスター",0,-1))</f>
        <v>-1</v>
      </c>
      <c r="AP100" s="3">
        <f>MAX(INDEX(マスタ裏!$B$4:$DN$8,MATCH(AP96,マスタ裏!$A$4:$A$8,0),MATCH(AI95&amp;$B100,マスタ裏!$B$3:$DN$3,0)),IF(AO95="ピクセルリマスター",0,-1))</f>
        <v>-1</v>
      </c>
      <c r="AQ100" s="3">
        <f>MAX(INDEX(マスタ裏!$B$4:$DN$8,MATCH(AQ96,マスタ裏!$A$4:$A$8,0),MATCH(AI95&amp;$B100,マスタ裏!$B$3:$DN$3,0)),IF(AO95="ピクセルリマスター",0,-1))</f>
        <v>-1</v>
      </c>
      <c r="AR100" s="3">
        <f>MAX(INDEX(マスタ裏!$B$4:$DN$8,MATCH(AR96,マスタ裏!$A$4:$A$8,0),MATCH(AI95&amp;$B100,マスタ裏!$B$3:$DN$3,0)),IF(AO95="ピクセルリマスター",0,-1))</f>
        <v>0</v>
      </c>
      <c r="AS100" s="13"/>
      <c r="AT100" s="64" t="s">
        <v>8</v>
      </c>
      <c r="AU100" s="63"/>
      <c r="AV100" s="61"/>
      <c r="AW100" s="14"/>
      <c r="AX100" s="14"/>
      <c r="AY100" s="3">
        <f>MAX(INDEX(マスタ裏!$B$4:$DN$8,MATCH(AY96,マスタ裏!$A$4:$A$8,0),MATCH(AT95&amp;$B100,マスタ裏!$B$3:$DN$3,0)),IF(AZ95="ピクセルリマスター",0,-1))</f>
        <v>0</v>
      </c>
      <c r="AZ100" s="3">
        <f>MAX(INDEX(マスタ裏!$B$4:$DN$8,MATCH(AZ96,マスタ裏!$A$4:$A$8,0),MATCH(AT95&amp;$B100,マスタ裏!$B$3:$DN$3,0)),IF(AZ95="ピクセルリマスター",0,-1))</f>
        <v>-1</v>
      </c>
      <c r="BA100" s="3">
        <f>MAX(INDEX(マスタ裏!$B$4:$DN$8,MATCH(BA96,マスタ裏!$A$4:$A$8,0),MATCH(AT95&amp;$B100,マスタ裏!$B$3:$DN$3,0)),IF(AZ95="ピクセルリマスター",0,-1))</f>
        <v>-1</v>
      </c>
      <c r="BB100" s="3">
        <f>MAX(INDEX(マスタ裏!$B$4:$DN$8,MATCH(BB96,マスタ裏!$A$4:$A$8,0),MATCH(AT95&amp;$B100,マスタ裏!$B$3:$DN$3,0)),IF(AZ95="ピクセルリマスター",0,-1))</f>
        <v>-1</v>
      </c>
      <c r="BC100" s="3">
        <f>MAX(INDEX(マスタ裏!$B$4:$DN$8,MATCH(BC96,マスタ裏!$A$4:$A$8,0),MATCH(AT95&amp;$B100,マスタ裏!$B$3:$DN$3,0)),IF(AZ95="ピクセルリマスター",0,-1))</f>
        <v>0</v>
      </c>
    </row>
    <row r="101" spans="2:55" x14ac:dyDescent="0.4">
      <c r="B101" s="64" t="s">
        <v>9</v>
      </c>
      <c r="C101" s="63"/>
      <c r="D101" s="61"/>
      <c r="E101" s="14"/>
      <c r="F101" s="14"/>
      <c r="G101" s="3">
        <f>MAX(INDEX(マスタ裏!$B$4:$DN$8,MATCH(G96,マスタ裏!$A$4:$A$8,0),MATCH(B95&amp;$B101,マスタ裏!$B$3:$DN$3,0)),IF(H95="ピクセルリマスター",0,-1))</f>
        <v>1</v>
      </c>
      <c r="H101" s="3">
        <f>MAX(INDEX(マスタ裏!$B$4:$DN$8,MATCH(H96,マスタ裏!$A$4:$A$8,0),MATCH(B95&amp;$B101,マスタ裏!$B$3:$DN$3,0)),IF(H95="ピクセルリマスター",0,-1))</f>
        <v>1</v>
      </c>
      <c r="I101" s="3">
        <f>MAX(INDEX(マスタ裏!$B$4:$DN$8,MATCH(I96,マスタ裏!$A$4:$A$8,0),MATCH(B95&amp;$B101,マスタ裏!$B$3:$DN$3,0)),IF(H95="ピクセルリマスター",0,-1))</f>
        <v>1</v>
      </c>
      <c r="J101" s="3">
        <f>MAX(INDEX(マスタ裏!$B$4:$DN$8,MATCH(J96,マスタ裏!$A$4:$A$8,0),MATCH(B95&amp;$B101,マスタ裏!$B$3:$DN$3,0)),IF(H95="ピクセルリマスター",0,-1))</f>
        <v>0</v>
      </c>
      <c r="K101" s="3">
        <f>MAX(INDEX(マスタ裏!$B$4:$DN$8,MATCH(K96,マスタ裏!$A$4:$A$8,0),MATCH(B95&amp;$B101,マスタ裏!$B$3:$DN$3,0)),IF(H95="ピクセルリマスター",0,-1))</f>
        <v>0</v>
      </c>
      <c r="L101" s="13"/>
      <c r="M101" s="64" t="s">
        <v>9</v>
      </c>
      <c r="N101" s="63"/>
      <c r="O101" s="61"/>
      <c r="P101" s="14"/>
      <c r="Q101" s="14"/>
      <c r="R101" s="3">
        <f>MAX(INDEX(マスタ裏!$B$4:$DN$8,MATCH(R96,マスタ裏!$A$4:$A$8,0),MATCH(M95&amp;$B101,マスタ裏!$B$3:$DN$3,0)),IF(S95="ピクセルリマスター",0,-1))</f>
        <v>1</v>
      </c>
      <c r="S101" s="3">
        <f>MAX(INDEX(マスタ裏!$B$4:$DN$8,MATCH(S96,マスタ裏!$A$4:$A$8,0),MATCH(M95&amp;$B101,マスタ裏!$B$3:$DN$3,0)),IF(S95="ピクセルリマスター",0,-1))</f>
        <v>1</v>
      </c>
      <c r="T101" s="3">
        <f>MAX(INDEX(マスタ裏!$B$4:$DN$8,MATCH(T96,マスタ裏!$A$4:$A$8,0),MATCH(M95&amp;$B101,マスタ裏!$B$3:$DN$3,0)),IF(S95="ピクセルリマスター",0,-1))</f>
        <v>1</v>
      </c>
      <c r="U101" s="3">
        <f>MAX(INDEX(マスタ裏!$B$4:$DN$8,MATCH(U96,マスタ裏!$A$4:$A$8,0),MATCH(M95&amp;$B101,マスタ裏!$B$3:$DN$3,0)),IF(S95="ピクセルリマスター",0,-1))</f>
        <v>0</v>
      </c>
      <c r="V101" s="3">
        <f>MAX(INDEX(マスタ裏!$B$4:$DN$8,MATCH(V96,マスタ裏!$A$4:$A$8,0),MATCH(M95&amp;$B101,マスタ裏!$B$3:$DN$3,0)),IF(S95="ピクセルリマスター",0,-1))</f>
        <v>0</v>
      </c>
      <c r="W101" s="13"/>
      <c r="X101" s="64" t="s">
        <v>9</v>
      </c>
      <c r="Y101" s="63"/>
      <c r="Z101" s="61"/>
      <c r="AA101" s="14"/>
      <c r="AB101" s="14"/>
      <c r="AC101" s="3">
        <f>MAX(INDEX(マスタ裏!$B$4:$DN$8,MATCH(AC96,マスタ裏!$A$4:$A$8,0),MATCH(X95&amp;$B101,マスタ裏!$B$3:$DN$3,0)),IF(AD95="ピクセルリマスター",0,-1))</f>
        <v>1</v>
      </c>
      <c r="AD101" s="3">
        <f>MAX(INDEX(マスタ裏!$B$4:$DN$8,MATCH(AD96,マスタ裏!$A$4:$A$8,0),MATCH(X95&amp;$B101,マスタ裏!$B$3:$DN$3,0)),IF(AD95="ピクセルリマスター",0,-1))</f>
        <v>1</v>
      </c>
      <c r="AE101" s="3">
        <f>MAX(INDEX(マスタ裏!$B$4:$DN$8,MATCH(AE96,マスタ裏!$A$4:$A$8,0),MATCH(X95&amp;$B101,マスタ裏!$B$3:$DN$3,0)),IF(AD95="ピクセルリマスター",0,-1))</f>
        <v>1</v>
      </c>
      <c r="AF101" s="3">
        <f>MAX(INDEX(マスタ裏!$B$4:$DN$8,MATCH(AF96,マスタ裏!$A$4:$A$8,0),MATCH(X95&amp;$B101,マスタ裏!$B$3:$DN$3,0)),IF(AD95="ピクセルリマスター",0,-1))</f>
        <v>0</v>
      </c>
      <c r="AG101" s="3">
        <f>MAX(INDEX(マスタ裏!$B$4:$DN$8,MATCH(AG96,マスタ裏!$A$4:$A$8,0),MATCH(X95&amp;$B101,マスタ裏!$B$3:$DN$3,0)),IF(AD95="ピクセルリマスター",0,-1))</f>
        <v>0</v>
      </c>
      <c r="AH101" s="13"/>
      <c r="AI101" s="64" t="s">
        <v>9</v>
      </c>
      <c r="AJ101" s="63"/>
      <c r="AK101" s="61"/>
      <c r="AL101" s="14"/>
      <c r="AM101" s="14"/>
      <c r="AN101" s="3">
        <f>MAX(INDEX(マスタ裏!$B$4:$DN$8,MATCH(AN96,マスタ裏!$A$4:$A$8,0),MATCH(AI95&amp;$B101,マスタ裏!$B$3:$DN$3,0)),IF(AO95="ピクセルリマスター",0,-1))</f>
        <v>1</v>
      </c>
      <c r="AO101" s="3">
        <f>MAX(INDEX(マスタ裏!$B$4:$DN$8,MATCH(AO96,マスタ裏!$A$4:$A$8,0),MATCH(AI95&amp;$B101,マスタ裏!$B$3:$DN$3,0)),IF(AO95="ピクセルリマスター",0,-1))</f>
        <v>1</v>
      </c>
      <c r="AP101" s="3">
        <f>MAX(INDEX(マスタ裏!$B$4:$DN$8,MATCH(AP96,マスタ裏!$A$4:$A$8,0),MATCH(AI95&amp;$B101,マスタ裏!$B$3:$DN$3,0)),IF(AO95="ピクセルリマスター",0,-1))</f>
        <v>1</v>
      </c>
      <c r="AQ101" s="3">
        <f>MAX(INDEX(マスタ裏!$B$4:$DN$8,MATCH(AQ96,マスタ裏!$A$4:$A$8,0),MATCH(AI95&amp;$B101,マスタ裏!$B$3:$DN$3,0)),IF(AO95="ピクセルリマスター",0,-1))</f>
        <v>0</v>
      </c>
      <c r="AR101" s="3">
        <f>MAX(INDEX(マスタ裏!$B$4:$DN$8,MATCH(AR96,マスタ裏!$A$4:$A$8,0),MATCH(AI95&amp;$B101,マスタ裏!$B$3:$DN$3,0)),IF(AO95="ピクセルリマスター",0,-1))</f>
        <v>0</v>
      </c>
      <c r="AS101" s="13"/>
      <c r="AT101" s="64" t="s">
        <v>9</v>
      </c>
      <c r="AU101" s="63"/>
      <c r="AV101" s="61"/>
      <c r="AW101" s="14"/>
      <c r="AX101" s="14"/>
      <c r="AY101" s="3">
        <f>MAX(INDEX(マスタ裏!$B$4:$DN$8,MATCH(AY96,マスタ裏!$A$4:$A$8,0),MATCH(AT95&amp;$B101,マスタ裏!$B$3:$DN$3,0)),IF(AZ95="ピクセルリマスター",0,-1))</f>
        <v>1</v>
      </c>
      <c r="AZ101" s="3">
        <f>MAX(INDEX(マスタ裏!$B$4:$DN$8,MATCH(AZ96,マスタ裏!$A$4:$A$8,0),MATCH(AT95&amp;$B101,マスタ裏!$B$3:$DN$3,0)),IF(AZ95="ピクセルリマスター",0,-1))</f>
        <v>1</v>
      </c>
      <c r="BA101" s="3">
        <f>MAX(INDEX(マスタ裏!$B$4:$DN$8,MATCH(BA96,マスタ裏!$A$4:$A$8,0),MATCH(AT95&amp;$B101,マスタ裏!$B$3:$DN$3,0)),IF(AZ95="ピクセルリマスター",0,-1))</f>
        <v>1</v>
      </c>
      <c r="BB101" s="3">
        <f>MAX(INDEX(マスタ裏!$B$4:$DN$8,MATCH(BB96,マスタ裏!$A$4:$A$8,0),MATCH(AT95&amp;$B101,マスタ裏!$B$3:$DN$3,0)),IF(AZ95="ピクセルリマスター",0,-1))</f>
        <v>0</v>
      </c>
      <c r="BC101" s="3">
        <f>MAX(INDEX(マスタ裏!$B$4:$DN$8,MATCH(BC96,マスタ裏!$A$4:$A$8,0),MATCH(AT95&amp;$B101,マスタ裏!$B$3:$DN$3,0)),IF(AZ95="ピクセルリマスター",0,-1))</f>
        <v>0</v>
      </c>
    </row>
    <row r="102" spans="2:55" x14ac:dyDescent="0.4">
      <c r="B102" s="64" t="s">
        <v>10</v>
      </c>
      <c r="C102" s="63"/>
      <c r="D102" s="61"/>
      <c r="E102" s="14"/>
      <c r="F102" s="14"/>
      <c r="G102" s="3">
        <f>MAX(INDEX(マスタ裏!$B$4:$DN$8,MATCH(G96,マスタ裏!$A$4:$A$8,0),MATCH(B95&amp;$B102,マスタ裏!$B$3:$DN$3,0)),IF(H95="ピクセルリマスター",0,-1))</f>
        <v>1</v>
      </c>
      <c r="H102" s="3">
        <f>MAX(INDEX(マスタ裏!$B$4:$DN$8,MATCH(H96,マスタ裏!$A$4:$A$8,0),MATCH(B95&amp;$B102,マスタ裏!$B$3:$DN$3,0)),IF(H95="ピクセルリマスター",0,-1))</f>
        <v>1</v>
      </c>
      <c r="I102" s="3">
        <f>MAX(INDEX(マスタ裏!$B$4:$DN$8,MATCH(I96,マスタ裏!$A$4:$A$8,0),MATCH(B95&amp;$B102,マスタ裏!$B$3:$DN$3,0)),IF(H95="ピクセルリマスター",0,-1))</f>
        <v>1</v>
      </c>
      <c r="J102" s="3">
        <f>MAX(INDEX(マスタ裏!$B$4:$DN$8,MATCH(J96,マスタ裏!$A$4:$A$8,0),MATCH(B95&amp;$B102,マスタ裏!$B$3:$DN$3,0)),IF(H95="ピクセルリマスター",0,-1))</f>
        <v>1</v>
      </c>
      <c r="K102" s="3">
        <f>MAX(INDEX(マスタ裏!$B$4:$DN$8,MATCH(K96,マスタ裏!$A$4:$A$8,0),MATCH(B95&amp;$B102,マスタ裏!$B$3:$DN$3,0)),IF(H95="ピクセルリマスター",0,-1))</f>
        <v>0</v>
      </c>
      <c r="L102" s="13"/>
      <c r="M102" s="64" t="s">
        <v>10</v>
      </c>
      <c r="N102" s="63"/>
      <c r="O102" s="61"/>
      <c r="P102" s="14"/>
      <c r="Q102" s="14"/>
      <c r="R102" s="3">
        <f>MAX(INDEX(マスタ裏!$B$4:$DN$8,MATCH(R96,マスタ裏!$A$4:$A$8,0),MATCH(M95&amp;$B102,マスタ裏!$B$3:$DN$3,0)),IF(S95="ピクセルリマスター",0,-1))</f>
        <v>1</v>
      </c>
      <c r="S102" s="3">
        <f>MAX(INDEX(マスタ裏!$B$4:$DN$8,MATCH(S96,マスタ裏!$A$4:$A$8,0),MATCH(M95&amp;$B102,マスタ裏!$B$3:$DN$3,0)),IF(S95="ピクセルリマスター",0,-1))</f>
        <v>1</v>
      </c>
      <c r="T102" s="3">
        <f>MAX(INDEX(マスタ裏!$B$4:$DN$8,MATCH(T96,マスタ裏!$A$4:$A$8,0),MATCH(M95&amp;$B102,マスタ裏!$B$3:$DN$3,0)),IF(S95="ピクセルリマスター",0,-1))</f>
        <v>1</v>
      </c>
      <c r="U102" s="3">
        <f>MAX(INDEX(マスタ裏!$B$4:$DN$8,MATCH(U96,マスタ裏!$A$4:$A$8,0),MATCH(M95&amp;$B102,マスタ裏!$B$3:$DN$3,0)),IF(S95="ピクセルリマスター",0,-1))</f>
        <v>1</v>
      </c>
      <c r="V102" s="3">
        <f>MAX(INDEX(マスタ裏!$B$4:$DN$8,MATCH(V96,マスタ裏!$A$4:$A$8,0),MATCH(M95&amp;$B102,マスタ裏!$B$3:$DN$3,0)),IF(S95="ピクセルリマスター",0,-1))</f>
        <v>0</v>
      </c>
      <c r="W102" s="13"/>
      <c r="X102" s="64" t="s">
        <v>10</v>
      </c>
      <c r="Y102" s="63"/>
      <c r="Z102" s="61"/>
      <c r="AA102" s="14"/>
      <c r="AB102" s="14"/>
      <c r="AC102" s="3">
        <f>MAX(INDEX(マスタ裏!$B$4:$DN$8,MATCH(AC96,マスタ裏!$A$4:$A$8,0),MATCH(X95&amp;$B102,マスタ裏!$B$3:$DN$3,0)),IF(AD95="ピクセルリマスター",0,-1))</f>
        <v>1</v>
      </c>
      <c r="AD102" s="3">
        <f>MAX(INDEX(マスタ裏!$B$4:$DN$8,MATCH(AD96,マスタ裏!$A$4:$A$8,0),MATCH(X95&amp;$B102,マスタ裏!$B$3:$DN$3,0)),IF(AD95="ピクセルリマスター",0,-1))</f>
        <v>1</v>
      </c>
      <c r="AE102" s="3">
        <f>MAX(INDEX(マスタ裏!$B$4:$DN$8,MATCH(AE96,マスタ裏!$A$4:$A$8,0),MATCH(X95&amp;$B102,マスタ裏!$B$3:$DN$3,0)),IF(AD95="ピクセルリマスター",0,-1))</f>
        <v>1</v>
      </c>
      <c r="AF102" s="3">
        <f>MAX(INDEX(マスタ裏!$B$4:$DN$8,MATCH(AF96,マスタ裏!$A$4:$A$8,0),MATCH(X95&amp;$B102,マスタ裏!$B$3:$DN$3,0)),IF(AD95="ピクセルリマスター",0,-1))</f>
        <v>1</v>
      </c>
      <c r="AG102" s="3">
        <f>MAX(INDEX(マスタ裏!$B$4:$DN$8,MATCH(AG96,マスタ裏!$A$4:$A$8,0),MATCH(X95&amp;$B102,マスタ裏!$B$3:$DN$3,0)),IF(AD95="ピクセルリマスター",0,-1))</f>
        <v>0</v>
      </c>
      <c r="AH102" s="13"/>
      <c r="AI102" s="64" t="s">
        <v>10</v>
      </c>
      <c r="AJ102" s="63"/>
      <c r="AK102" s="61"/>
      <c r="AL102" s="14"/>
      <c r="AM102" s="14"/>
      <c r="AN102" s="3">
        <f>MAX(INDEX(マスタ裏!$B$4:$DN$8,MATCH(AN96,マスタ裏!$A$4:$A$8,0),MATCH(AI95&amp;$B102,マスタ裏!$B$3:$DN$3,0)),IF(AO95="ピクセルリマスター",0,-1))</f>
        <v>1</v>
      </c>
      <c r="AO102" s="3">
        <f>MAX(INDEX(マスタ裏!$B$4:$DN$8,MATCH(AO96,マスタ裏!$A$4:$A$8,0),MATCH(AI95&amp;$B102,マスタ裏!$B$3:$DN$3,0)),IF(AO95="ピクセルリマスター",0,-1))</f>
        <v>1</v>
      </c>
      <c r="AP102" s="3">
        <f>MAX(INDEX(マスタ裏!$B$4:$DN$8,MATCH(AP96,マスタ裏!$A$4:$A$8,0),MATCH(AI95&amp;$B102,マスタ裏!$B$3:$DN$3,0)),IF(AO95="ピクセルリマスター",0,-1))</f>
        <v>1</v>
      </c>
      <c r="AQ102" s="3">
        <f>MAX(INDEX(マスタ裏!$B$4:$DN$8,MATCH(AQ96,マスタ裏!$A$4:$A$8,0),MATCH(AI95&amp;$B102,マスタ裏!$B$3:$DN$3,0)),IF(AO95="ピクセルリマスター",0,-1))</f>
        <v>1</v>
      </c>
      <c r="AR102" s="3">
        <f>MAX(INDEX(マスタ裏!$B$4:$DN$8,MATCH(AR96,マスタ裏!$A$4:$A$8,0),MATCH(AI95&amp;$B102,マスタ裏!$B$3:$DN$3,0)),IF(AO95="ピクセルリマスター",0,-1))</f>
        <v>0</v>
      </c>
      <c r="AS102" s="13"/>
      <c r="AT102" s="64" t="s">
        <v>10</v>
      </c>
      <c r="AU102" s="63"/>
      <c r="AV102" s="61"/>
      <c r="AW102" s="14"/>
      <c r="AX102" s="14"/>
      <c r="AY102" s="3">
        <f>MAX(INDEX(マスタ裏!$B$4:$DN$8,MATCH(AY96,マスタ裏!$A$4:$A$8,0),MATCH(AT95&amp;$B102,マスタ裏!$B$3:$DN$3,0)),IF(AZ95="ピクセルリマスター",0,-1))</f>
        <v>1</v>
      </c>
      <c r="AZ102" s="3">
        <f>MAX(INDEX(マスタ裏!$B$4:$DN$8,MATCH(AZ96,マスタ裏!$A$4:$A$8,0),MATCH(AT95&amp;$B102,マスタ裏!$B$3:$DN$3,0)),IF(AZ95="ピクセルリマスター",0,-1))</f>
        <v>1</v>
      </c>
      <c r="BA102" s="3">
        <f>MAX(INDEX(マスタ裏!$B$4:$DN$8,MATCH(BA96,マスタ裏!$A$4:$A$8,0),MATCH(AT95&amp;$B102,マスタ裏!$B$3:$DN$3,0)),IF(AZ95="ピクセルリマスター",0,-1))</f>
        <v>1</v>
      </c>
      <c r="BB102" s="3">
        <f>MAX(INDEX(マスタ裏!$B$4:$DN$8,MATCH(BB96,マスタ裏!$A$4:$A$8,0),MATCH(AT95&amp;$B102,マスタ裏!$B$3:$DN$3,0)),IF(AZ95="ピクセルリマスター",0,-1))</f>
        <v>1</v>
      </c>
      <c r="BC102" s="3">
        <f>MAX(INDEX(マスタ裏!$B$4:$DN$8,MATCH(BC96,マスタ裏!$A$4:$A$8,0),MATCH(AT95&amp;$B102,マスタ裏!$B$3:$DN$3,0)),IF(AZ95="ピクセルリマスター",0,-1))</f>
        <v>0</v>
      </c>
    </row>
    <row r="103" spans="2:55" x14ac:dyDescent="0.4">
      <c r="B103" s="64" t="s">
        <v>11</v>
      </c>
      <c r="C103" s="63"/>
      <c r="D103" s="61"/>
      <c r="E103" s="14"/>
      <c r="F103" s="14"/>
      <c r="G103" s="3">
        <f>MAX(INDEX(マスタ裏!$B$4:$DN$8,MATCH(G96,マスタ裏!$A$4:$A$8,0),MATCH(B95&amp;$B103,マスタ裏!$B$3:$DN$3,0)),IF(H95="ピクセルリマスター",0,-1))</f>
        <v>1</v>
      </c>
      <c r="H103" s="3">
        <f>MAX(INDEX(マスタ裏!$B$4:$DN$8,MATCH(H96,マスタ裏!$A$4:$A$8,0),MATCH(B95&amp;$B103,マスタ裏!$B$3:$DN$3,0)),IF(H95="ピクセルリマスター",0,-1))</f>
        <v>1</v>
      </c>
      <c r="I103" s="3">
        <f>MAX(INDEX(マスタ裏!$B$4:$DN$8,MATCH(I96,マスタ裏!$A$4:$A$8,0),MATCH(B95&amp;$B103,マスタ裏!$B$3:$DN$3,0)),IF(H95="ピクセルリマスター",0,-1))</f>
        <v>1</v>
      </c>
      <c r="J103" s="3">
        <f>MAX(INDEX(マスタ裏!$B$4:$DN$8,MATCH(J96,マスタ裏!$A$4:$A$8,0),MATCH(B95&amp;$B103,マスタ裏!$B$3:$DN$3,0)),IF(H95="ピクセルリマスター",0,-1))</f>
        <v>1</v>
      </c>
      <c r="K103" s="3">
        <f>MAX(INDEX(マスタ裏!$B$4:$DN$8,MATCH(K96,マスタ裏!$A$4:$A$8,0),MATCH(B95&amp;$B103,マスタ裏!$B$3:$DN$3,0)),IF(H95="ピクセルリマスター",0,-1))</f>
        <v>0</v>
      </c>
      <c r="L103" s="13"/>
      <c r="M103" s="64" t="s">
        <v>11</v>
      </c>
      <c r="N103" s="63"/>
      <c r="O103" s="61"/>
      <c r="P103" s="14"/>
      <c r="Q103" s="14"/>
      <c r="R103" s="3">
        <f>MAX(INDEX(マスタ裏!$B$4:$DN$8,MATCH(R96,マスタ裏!$A$4:$A$8,0),MATCH(M95&amp;$B103,マスタ裏!$B$3:$DN$3,0)),IF(S95="ピクセルリマスター",0,-1))</f>
        <v>1</v>
      </c>
      <c r="S103" s="3">
        <f>MAX(INDEX(マスタ裏!$B$4:$DN$8,MATCH(S96,マスタ裏!$A$4:$A$8,0),MATCH(M95&amp;$B103,マスタ裏!$B$3:$DN$3,0)),IF(S95="ピクセルリマスター",0,-1))</f>
        <v>1</v>
      </c>
      <c r="T103" s="3">
        <f>MAX(INDEX(マスタ裏!$B$4:$DN$8,MATCH(T96,マスタ裏!$A$4:$A$8,0),MATCH(M95&amp;$B103,マスタ裏!$B$3:$DN$3,0)),IF(S95="ピクセルリマスター",0,-1))</f>
        <v>1</v>
      </c>
      <c r="U103" s="3">
        <f>MAX(INDEX(マスタ裏!$B$4:$DN$8,MATCH(U96,マスタ裏!$A$4:$A$8,0),MATCH(M95&amp;$B103,マスタ裏!$B$3:$DN$3,0)),IF(S95="ピクセルリマスター",0,-1))</f>
        <v>1</v>
      </c>
      <c r="V103" s="3">
        <f>MAX(INDEX(マスタ裏!$B$4:$DN$8,MATCH(V96,マスタ裏!$A$4:$A$8,0),MATCH(M95&amp;$B103,マスタ裏!$B$3:$DN$3,0)),IF(S95="ピクセルリマスター",0,-1))</f>
        <v>0</v>
      </c>
      <c r="W103" s="13"/>
      <c r="X103" s="64" t="s">
        <v>11</v>
      </c>
      <c r="Y103" s="63"/>
      <c r="Z103" s="61"/>
      <c r="AA103" s="14"/>
      <c r="AB103" s="14"/>
      <c r="AC103" s="3">
        <f>MAX(INDEX(マスタ裏!$B$4:$DN$8,MATCH(AC96,マスタ裏!$A$4:$A$8,0),MATCH(X95&amp;$B103,マスタ裏!$B$3:$DN$3,0)),IF(AD95="ピクセルリマスター",0,-1))</f>
        <v>1</v>
      </c>
      <c r="AD103" s="3">
        <f>MAX(INDEX(マスタ裏!$B$4:$DN$8,MATCH(AD96,マスタ裏!$A$4:$A$8,0),MATCH(X95&amp;$B103,マスタ裏!$B$3:$DN$3,0)),IF(AD95="ピクセルリマスター",0,-1))</f>
        <v>1</v>
      </c>
      <c r="AE103" s="3">
        <f>MAX(INDEX(マスタ裏!$B$4:$DN$8,MATCH(AE96,マスタ裏!$A$4:$A$8,0),MATCH(X95&amp;$B103,マスタ裏!$B$3:$DN$3,0)),IF(AD95="ピクセルリマスター",0,-1))</f>
        <v>1</v>
      </c>
      <c r="AF103" s="3">
        <f>MAX(INDEX(マスタ裏!$B$4:$DN$8,MATCH(AF96,マスタ裏!$A$4:$A$8,0),MATCH(X95&amp;$B103,マスタ裏!$B$3:$DN$3,0)),IF(AD95="ピクセルリマスター",0,-1))</f>
        <v>1</v>
      </c>
      <c r="AG103" s="3">
        <f>MAX(INDEX(マスタ裏!$B$4:$DN$8,MATCH(AG96,マスタ裏!$A$4:$A$8,0),MATCH(X95&amp;$B103,マスタ裏!$B$3:$DN$3,0)),IF(AD95="ピクセルリマスター",0,-1))</f>
        <v>0</v>
      </c>
      <c r="AH103" s="13"/>
      <c r="AI103" s="64" t="s">
        <v>11</v>
      </c>
      <c r="AJ103" s="63"/>
      <c r="AK103" s="61"/>
      <c r="AL103" s="14"/>
      <c r="AM103" s="14"/>
      <c r="AN103" s="3">
        <f>MAX(INDEX(マスタ裏!$B$4:$DN$8,MATCH(AN96,マスタ裏!$A$4:$A$8,0),MATCH(AI95&amp;$B103,マスタ裏!$B$3:$DN$3,0)),IF(AO95="ピクセルリマスター",0,-1))</f>
        <v>1</v>
      </c>
      <c r="AO103" s="3">
        <f>MAX(INDEX(マスタ裏!$B$4:$DN$8,MATCH(AO96,マスタ裏!$A$4:$A$8,0),MATCH(AI95&amp;$B103,マスタ裏!$B$3:$DN$3,0)),IF(AO95="ピクセルリマスター",0,-1))</f>
        <v>1</v>
      </c>
      <c r="AP103" s="3">
        <f>MAX(INDEX(マスタ裏!$B$4:$DN$8,MATCH(AP96,マスタ裏!$A$4:$A$8,0),MATCH(AI95&amp;$B103,マスタ裏!$B$3:$DN$3,0)),IF(AO95="ピクセルリマスター",0,-1))</f>
        <v>1</v>
      </c>
      <c r="AQ103" s="3">
        <f>MAX(INDEX(マスタ裏!$B$4:$DN$8,MATCH(AQ96,マスタ裏!$A$4:$A$8,0),MATCH(AI95&amp;$B103,マスタ裏!$B$3:$DN$3,0)),IF(AO95="ピクセルリマスター",0,-1))</f>
        <v>1</v>
      </c>
      <c r="AR103" s="3">
        <f>MAX(INDEX(マスタ裏!$B$4:$DN$8,MATCH(AR96,マスタ裏!$A$4:$A$8,0),MATCH(AI95&amp;$B103,マスタ裏!$B$3:$DN$3,0)),IF(AO95="ピクセルリマスター",0,-1))</f>
        <v>0</v>
      </c>
      <c r="AS103" s="13"/>
      <c r="AT103" s="64" t="s">
        <v>11</v>
      </c>
      <c r="AU103" s="63"/>
      <c r="AV103" s="61"/>
      <c r="AW103" s="14"/>
      <c r="AX103" s="14"/>
      <c r="AY103" s="3">
        <f>MAX(INDEX(マスタ裏!$B$4:$DN$8,MATCH(AY96,マスタ裏!$A$4:$A$8,0),MATCH(AT95&amp;$B103,マスタ裏!$B$3:$DN$3,0)),IF(AZ95="ピクセルリマスター",0,-1))</f>
        <v>1</v>
      </c>
      <c r="AZ103" s="3">
        <f>MAX(INDEX(マスタ裏!$B$4:$DN$8,MATCH(AZ96,マスタ裏!$A$4:$A$8,0),MATCH(AT95&amp;$B103,マスタ裏!$B$3:$DN$3,0)),IF(AZ95="ピクセルリマスター",0,-1))</f>
        <v>1</v>
      </c>
      <c r="BA103" s="3">
        <f>MAX(INDEX(マスタ裏!$B$4:$DN$8,MATCH(BA96,マスタ裏!$A$4:$A$8,0),MATCH(AT95&amp;$B103,マスタ裏!$B$3:$DN$3,0)),IF(AZ95="ピクセルリマスター",0,-1))</f>
        <v>1</v>
      </c>
      <c r="BB103" s="3">
        <f>MAX(INDEX(マスタ裏!$B$4:$DN$8,MATCH(BB96,マスタ裏!$A$4:$A$8,0),MATCH(AT95&amp;$B103,マスタ裏!$B$3:$DN$3,0)),IF(AZ95="ピクセルリマスター",0,-1))</f>
        <v>1</v>
      </c>
      <c r="BC103" s="3">
        <f>MAX(INDEX(マスタ裏!$B$4:$DN$8,MATCH(BC96,マスタ裏!$A$4:$A$8,0),MATCH(AT95&amp;$B103,マスタ裏!$B$3:$DN$3,0)),IF(AZ95="ピクセルリマスター",0,-1))</f>
        <v>0</v>
      </c>
    </row>
    <row r="104" spans="2:55" x14ac:dyDescent="0.4">
      <c r="B104" s="64" t="s">
        <v>12</v>
      </c>
      <c r="C104" s="63"/>
      <c r="D104" s="61"/>
      <c r="E104" s="14"/>
      <c r="F104" s="14"/>
      <c r="G104" s="3">
        <f>MAX(INDEX(マスタ裏!$B$4:$DN$8,MATCH(G96,マスタ裏!$A$4:$A$8,0),MATCH(B95&amp;$B104,マスタ裏!$B$3:$DN$3,0)),IF(H95="ピクセルリマスター",0,-1))</f>
        <v>2</v>
      </c>
      <c r="H104" s="3">
        <f>MAX(INDEX(マスタ裏!$B$4:$DN$8,MATCH(H96,マスタ裏!$A$4:$A$8,0),MATCH(B95&amp;$B104,マスタ裏!$B$3:$DN$3,0)),IF(H95="ピクセルリマスター",0,-1))</f>
        <v>2</v>
      </c>
      <c r="I104" s="3">
        <f>MAX(INDEX(マスタ裏!$B$4:$DN$8,MATCH(I96,マスタ裏!$A$4:$A$8,0),MATCH(B95&amp;$B104,マスタ裏!$B$3:$DN$3,0)),IF(H95="ピクセルリマスター",0,-1))</f>
        <v>2</v>
      </c>
      <c r="J104" s="3">
        <f>MAX(INDEX(マスタ裏!$B$4:$DN$8,MATCH(J96,マスタ裏!$A$4:$A$8,0),MATCH(B95&amp;$B104,マスタ裏!$B$3:$DN$3,0)),IF(H95="ピクセルリマスター",0,-1))</f>
        <v>0</v>
      </c>
      <c r="K104" s="3">
        <f>MAX(INDEX(マスタ裏!$B$4:$DN$8,MATCH(K96,マスタ裏!$A$4:$A$8,0),MATCH(B95&amp;$B104,マスタ裏!$B$3:$DN$3,0)),IF(H95="ピクセルリマスター",0,-1))</f>
        <v>0</v>
      </c>
      <c r="L104" s="13"/>
      <c r="M104" s="64" t="s">
        <v>12</v>
      </c>
      <c r="N104" s="63"/>
      <c r="O104" s="61"/>
      <c r="P104" s="14"/>
      <c r="Q104" s="14"/>
      <c r="R104" s="3">
        <f>MAX(INDEX(マスタ裏!$B$4:$DN$8,MATCH(R96,マスタ裏!$A$4:$A$8,0),MATCH(M95&amp;$B104,マスタ裏!$B$3:$DN$3,0)),IF(S95="ピクセルリマスター",0,-1))</f>
        <v>2</v>
      </c>
      <c r="S104" s="3">
        <f>MAX(INDEX(マスタ裏!$B$4:$DN$8,MATCH(S96,マスタ裏!$A$4:$A$8,0),MATCH(M95&amp;$B104,マスタ裏!$B$3:$DN$3,0)),IF(S95="ピクセルリマスター",0,-1))</f>
        <v>2</v>
      </c>
      <c r="T104" s="3">
        <f>MAX(INDEX(マスタ裏!$B$4:$DN$8,MATCH(T96,マスタ裏!$A$4:$A$8,0),MATCH(M95&amp;$B104,マスタ裏!$B$3:$DN$3,0)),IF(S95="ピクセルリマスター",0,-1))</f>
        <v>2</v>
      </c>
      <c r="U104" s="3">
        <f>MAX(INDEX(マスタ裏!$B$4:$DN$8,MATCH(U96,マスタ裏!$A$4:$A$8,0),MATCH(M95&amp;$B104,マスタ裏!$B$3:$DN$3,0)),IF(S95="ピクセルリマスター",0,-1))</f>
        <v>0</v>
      </c>
      <c r="V104" s="3">
        <f>MAX(INDEX(マスタ裏!$B$4:$DN$8,MATCH(V96,マスタ裏!$A$4:$A$8,0),MATCH(M95&amp;$B104,マスタ裏!$B$3:$DN$3,0)),IF(S95="ピクセルリマスター",0,-1))</f>
        <v>0</v>
      </c>
      <c r="W104" s="13"/>
      <c r="X104" s="64" t="s">
        <v>12</v>
      </c>
      <c r="Y104" s="63"/>
      <c r="Z104" s="61"/>
      <c r="AA104" s="14"/>
      <c r="AB104" s="14"/>
      <c r="AC104" s="3">
        <f>MAX(INDEX(マスタ裏!$B$4:$DN$8,MATCH(AC96,マスタ裏!$A$4:$A$8,0),MATCH(X95&amp;$B104,マスタ裏!$B$3:$DN$3,0)),IF(AD95="ピクセルリマスター",0,-1))</f>
        <v>2</v>
      </c>
      <c r="AD104" s="3">
        <f>MAX(INDEX(マスタ裏!$B$4:$DN$8,MATCH(AD96,マスタ裏!$A$4:$A$8,0),MATCH(X95&amp;$B104,マスタ裏!$B$3:$DN$3,0)),IF(AD95="ピクセルリマスター",0,-1))</f>
        <v>2</v>
      </c>
      <c r="AE104" s="3">
        <f>MAX(INDEX(マスタ裏!$B$4:$DN$8,MATCH(AE96,マスタ裏!$A$4:$A$8,0),MATCH(X95&amp;$B104,マスタ裏!$B$3:$DN$3,0)),IF(AD95="ピクセルリマスター",0,-1))</f>
        <v>2</v>
      </c>
      <c r="AF104" s="3">
        <f>MAX(INDEX(マスタ裏!$B$4:$DN$8,MATCH(AF96,マスタ裏!$A$4:$A$8,0),MATCH(X95&amp;$B104,マスタ裏!$B$3:$DN$3,0)),IF(AD95="ピクセルリマスター",0,-1))</f>
        <v>0</v>
      </c>
      <c r="AG104" s="3">
        <f>MAX(INDEX(マスタ裏!$B$4:$DN$8,MATCH(AG96,マスタ裏!$A$4:$A$8,0),MATCH(X95&amp;$B104,マスタ裏!$B$3:$DN$3,0)),IF(AD95="ピクセルリマスター",0,-1))</f>
        <v>0</v>
      </c>
      <c r="AH104" s="13"/>
      <c r="AI104" s="64" t="s">
        <v>12</v>
      </c>
      <c r="AJ104" s="63"/>
      <c r="AK104" s="61"/>
      <c r="AL104" s="14"/>
      <c r="AM104" s="14"/>
      <c r="AN104" s="3">
        <f>MAX(INDEX(マスタ裏!$B$4:$DN$8,MATCH(AN96,マスタ裏!$A$4:$A$8,0),MATCH(AI95&amp;$B104,マスタ裏!$B$3:$DN$3,0)),IF(AO95="ピクセルリマスター",0,-1))</f>
        <v>2</v>
      </c>
      <c r="AO104" s="3">
        <f>MAX(INDEX(マスタ裏!$B$4:$DN$8,MATCH(AO96,マスタ裏!$A$4:$A$8,0),MATCH(AI95&amp;$B104,マスタ裏!$B$3:$DN$3,0)),IF(AO95="ピクセルリマスター",0,-1))</f>
        <v>2</v>
      </c>
      <c r="AP104" s="3">
        <f>MAX(INDEX(マスタ裏!$B$4:$DN$8,MATCH(AP96,マスタ裏!$A$4:$A$8,0),MATCH(AI95&amp;$B104,マスタ裏!$B$3:$DN$3,0)),IF(AO95="ピクセルリマスター",0,-1))</f>
        <v>2</v>
      </c>
      <c r="AQ104" s="3">
        <f>MAX(INDEX(マスタ裏!$B$4:$DN$8,MATCH(AQ96,マスタ裏!$A$4:$A$8,0),MATCH(AI95&amp;$B104,マスタ裏!$B$3:$DN$3,0)),IF(AO95="ピクセルリマスター",0,-1))</f>
        <v>0</v>
      </c>
      <c r="AR104" s="3">
        <f>MAX(INDEX(マスタ裏!$B$4:$DN$8,MATCH(AR96,マスタ裏!$A$4:$A$8,0),MATCH(AI95&amp;$B104,マスタ裏!$B$3:$DN$3,0)),IF(AO95="ピクセルリマスター",0,-1))</f>
        <v>0</v>
      </c>
      <c r="AS104" s="13"/>
      <c r="AT104" s="64" t="s">
        <v>12</v>
      </c>
      <c r="AU104" s="63"/>
      <c r="AV104" s="61"/>
      <c r="AW104" s="14"/>
      <c r="AX104" s="14"/>
      <c r="AY104" s="3">
        <f>MAX(INDEX(マスタ裏!$B$4:$DN$8,MATCH(AY96,マスタ裏!$A$4:$A$8,0),MATCH(AT95&amp;$B104,マスタ裏!$B$3:$DN$3,0)),IF(AZ95="ピクセルリマスター",0,-1))</f>
        <v>2</v>
      </c>
      <c r="AZ104" s="3">
        <f>MAX(INDEX(マスタ裏!$B$4:$DN$8,MATCH(AZ96,マスタ裏!$A$4:$A$8,0),MATCH(AT95&amp;$B104,マスタ裏!$B$3:$DN$3,0)),IF(AZ95="ピクセルリマスター",0,-1))</f>
        <v>2</v>
      </c>
      <c r="BA104" s="3">
        <f>MAX(INDEX(マスタ裏!$B$4:$DN$8,MATCH(BA96,マスタ裏!$A$4:$A$8,0),MATCH(AT95&amp;$B104,マスタ裏!$B$3:$DN$3,0)),IF(AZ95="ピクセルリマスター",0,-1))</f>
        <v>2</v>
      </c>
      <c r="BB104" s="3">
        <f>MAX(INDEX(マスタ裏!$B$4:$DN$8,MATCH(BB96,マスタ裏!$A$4:$A$8,0),MATCH(AT95&amp;$B104,マスタ裏!$B$3:$DN$3,0)),IF(AZ95="ピクセルリマスター",0,-1))</f>
        <v>0</v>
      </c>
      <c r="BC104" s="3">
        <f>MAX(INDEX(マスタ裏!$B$4:$DN$8,MATCH(BC96,マスタ裏!$A$4:$A$8,0),MATCH(AT95&amp;$B104,マスタ裏!$B$3:$DN$3,0)),IF(AZ95="ピクセルリマスター",0,-1))</f>
        <v>0</v>
      </c>
    </row>
    <row r="105" spans="2:55" x14ac:dyDescent="0.4">
      <c r="B105" s="64" t="s">
        <v>13</v>
      </c>
      <c r="C105" s="63"/>
      <c r="D105" s="61"/>
      <c r="E105" s="14"/>
      <c r="F105" s="14"/>
      <c r="G105" s="3">
        <f>MAX(INDEX(マスタ裏!$B$4:$DN$8,MATCH(G96,マスタ裏!$A$4:$A$8,0),MATCH(B95&amp;$B105,マスタ裏!$B$3:$DN$3,0)),IF(H95="ピクセルリマスター",0,-1))</f>
        <v>3</v>
      </c>
      <c r="H105" s="3">
        <f>MAX(INDEX(マスタ裏!$B$4:$DN$8,MATCH(H96,マスタ裏!$A$4:$A$8,0),MATCH(B95&amp;$B105,マスタ裏!$B$3:$DN$3,0)),IF(H95="ピクセルリマスター",0,-1))</f>
        <v>0</v>
      </c>
      <c r="I105" s="3">
        <f>MAX(INDEX(マスタ裏!$B$4:$DN$8,MATCH(I96,マスタ裏!$A$4:$A$8,0),MATCH(B95&amp;$B105,マスタ裏!$B$3:$DN$3,0)),IF(H95="ピクセルリマスター",0,-1))</f>
        <v>0</v>
      </c>
      <c r="J105" s="3">
        <f>MAX(INDEX(マスタ裏!$B$4:$DN$8,MATCH(J96,マスタ裏!$A$4:$A$8,0),MATCH(B95&amp;$B105,マスタ裏!$B$3:$DN$3,0)),IF(H95="ピクセルリマスター",0,-1))</f>
        <v>0</v>
      </c>
      <c r="K105" s="3">
        <f>MAX(INDEX(マスタ裏!$B$4:$DN$8,MATCH(K96,マスタ裏!$A$4:$A$8,0),MATCH(B95&amp;$B105,マスタ裏!$B$3:$DN$3,0)),IF(H95="ピクセルリマスター",0,-1))</f>
        <v>0</v>
      </c>
      <c r="L105" s="13"/>
      <c r="M105" s="64" t="s">
        <v>13</v>
      </c>
      <c r="N105" s="63"/>
      <c r="O105" s="61"/>
      <c r="P105" s="14"/>
      <c r="Q105" s="14"/>
      <c r="R105" s="3">
        <f>MAX(INDEX(マスタ裏!$B$4:$DN$8,MATCH(R96,マスタ裏!$A$4:$A$8,0),MATCH(M95&amp;$B105,マスタ裏!$B$3:$DN$3,0)),IF(S95="ピクセルリマスター",0,-1))</f>
        <v>3</v>
      </c>
      <c r="S105" s="3">
        <f>MAX(INDEX(マスタ裏!$B$4:$DN$8,MATCH(S96,マスタ裏!$A$4:$A$8,0),MATCH(M95&amp;$B105,マスタ裏!$B$3:$DN$3,0)),IF(S95="ピクセルリマスター",0,-1))</f>
        <v>0</v>
      </c>
      <c r="T105" s="3">
        <f>MAX(INDEX(マスタ裏!$B$4:$DN$8,MATCH(T96,マスタ裏!$A$4:$A$8,0),MATCH(M95&amp;$B105,マスタ裏!$B$3:$DN$3,0)),IF(S95="ピクセルリマスター",0,-1))</f>
        <v>0</v>
      </c>
      <c r="U105" s="3">
        <f>MAX(INDEX(マスタ裏!$B$4:$DN$8,MATCH(U96,マスタ裏!$A$4:$A$8,0),MATCH(M95&amp;$B105,マスタ裏!$B$3:$DN$3,0)),IF(S95="ピクセルリマスター",0,-1))</f>
        <v>0</v>
      </c>
      <c r="V105" s="3">
        <f>MAX(INDEX(マスタ裏!$B$4:$DN$8,MATCH(V96,マスタ裏!$A$4:$A$8,0),MATCH(M95&amp;$B105,マスタ裏!$B$3:$DN$3,0)),IF(S95="ピクセルリマスター",0,-1))</f>
        <v>0</v>
      </c>
      <c r="W105" s="13"/>
      <c r="X105" s="64" t="s">
        <v>13</v>
      </c>
      <c r="Y105" s="63"/>
      <c r="Z105" s="61"/>
      <c r="AA105" s="14"/>
      <c r="AB105" s="14"/>
      <c r="AC105" s="3">
        <f>MAX(INDEX(マスタ裏!$B$4:$DN$8,MATCH(AC96,マスタ裏!$A$4:$A$8,0),MATCH(X95&amp;$B105,マスタ裏!$B$3:$DN$3,0)),IF(AD95="ピクセルリマスター",0,-1))</f>
        <v>3</v>
      </c>
      <c r="AD105" s="3">
        <f>MAX(INDEX(マスタ裏!$B$4:$DN$8,MATCH(AD96,マスタ裏!$A$4:$A$8,0),MATCH(X95&amp;$B105,マスタ裏!$B$3:$DN$3,0)),IF(AD95="ピクセルリマスター",0,-1))</f>
        <v>0</v>
      </c>
      <c r="AE105" s="3">
        <f>MAX(INDEX(マスタ裏!$B$4:$DN$8,MATCH(AE96,マスタ裏!$A$4:$A$8,0),MATCH(X95&amp;$B105,マスタ裏!$B$3:$DN$3,0)),IF(AD95="ピクセルリマスター",0,-1))</f>
        <v>0</v>
      </c>
      <c r="AF105" s="3">
        <f>MAX(INDEX(マスタ裏!$B$4:$DN$8,MATCH(AF96,マスタ裏!$A$4:$A$8,0),MATCH(X95&amp;$B105,マスタ裏!$B$3:$DN$3,0)),IF(AD95="ピクセルリマスター",0,-1))</f>
        <v>0</v>
      </c>
      <c r="AG105" s="3">
        <f>MAX(INDEX(マスタ裏!$B$4:$DN$8,MATCH(AG96,マスタ裏!$A$4:$A$8,0),MATCH(X95&amp;$B105,マスタ裏!$B$3:$DN$3,0)),IF(AD95="ピクセルリマスター",0,-1))</f>
        <v>0</v>
      </c>
      <c r="AH105" s="13"/>
      <c r="AI105" s="64" t="s">
        <v>13</v>
      </c>
      <c r="AJ105" s="63"/>
      <c r="AK105" s="61"/>
      <c r="AL105" s="14"/>
      <c r="AM105" s="14"/>
      <c r="AN105" s="3">
        <f>MAX(INDEX(マスタ裏!$B$4:$DN$8,MATCH(AN96,マスタ裏!$A$4:$A$8,0),MATCH(AI95&amp;$B105,マスタ裏!$B$3:$DN$3,0)),IF(AO95="ピクセルリマスター",0,-1))</f>
        <v>3</v>
      </c>
      <c r="AO105" s="3">
        <f>MAX(INDEX(マスタ裏!$B$4:$DN$8,MATCH(AO96,マスタ裏!$A$4:$A$8,0),MATCH(AI95&amp;$B105,マスタ裏!$B$3:$DN$3,0)),IF(AO95="ピクセルリマスター",0,-1))</f>
        <v>0</v>
      </c>
      <c r="AP105" s="3">
        <f>MAX(INDEX(マスタ裏!$B$4:$DN$8,MATCH(AP96,マスタ裏!$A$4:$A$8,0),MATCH(AI95&amp;$B105,マスタ裏!$B$3:$DN$3,0)),IF(AO95="ピクセルリマスター",0,-1))</f>
        <v>0</v>
      </c>
      <c r="AQ105" s="3">
        <f>MAX(INDEX(マスタ裏!$B$4:$DN$8,MATCH(AQ96,マスタ裏!$A$4:$A$8,0),MATCH(AI95&amp;$B105,マスタ裏!$B$3:$DN$3,0)),IF(AO95="ピクセルリマスター",0,-1))</f>
        <v>0</v>
      </c>
      <c r="AR105" s="3">
        <f>MAX(INDEX(マスタ裏!$B$4:$DN$8,MATCH(AR96,マスタ裏!$A$4:$A$8,0),MATCH(AI95&amp;$B105,マスタ裏!$B$3:$DN$3,0)),IF(AO95="ピクセルリマスター",0,-1))</f>
        <v>0</v>
      </c>
      <c r="AS105" s="13"/>
      <c r="AT105" s="64" t="s">
        <v>13</v>
      </c>
      <c r="AU105" s="63"/>
      <c r="AV105" s="61"/>
      <c r="AW105" s="14"/>
      <c r="AX105" s="14"/>
      <c r="AY105" s="3">
        <f>MAX(INDEX(マスタ裏!$B$4:$DN$8,MATCH(AY96,マスタ裏!$A$4:$A$8,0),MATCH(AT95&amp;$B105,マスタ裏!$B$3:$DN$3,0)),IF(AZ95="ピクセルリマスター",0,-1))</f>
        <v>3</v>
      </c>
      <c r="AZ105" s="3">
        <f>MAX(INDEX(マスタ裏!$B$4:$DN$8,MATCH(AZ96,マスタ裏!$A$4:$A$8,0),MATCH(AT95&amp;$B105,マスタ裏!$B$3:$DN$3,0)),IF(AZ95="ピクセルリマスター",0,-1))</f>
        <v>0</v>
      </c>
      <c r="BA105" s="3">
        <f>MAX(INDEX(マスタ裏!$B$4:$DN$8,MATCH(BA96,マスタ裏!$A$4:$A$8,0),MATCH(AT95&amp;$B105,マスタ裏!$B$3:$DN$3,0)),IF(AZ95="ピクセルリマスター",0,-1))</f>
        <v>0</v>
      </c>
      <c r="BB105" s="3">
        <f>MAX(INDEX(マスタ裏!$B$4:$DN$8,MATCH(BB96,マスタ裏!$A$4:$A$8,0),MATCH(AT95&amp;$B105,マスタ裏!$B$3:$DN$3,0)),IF(AZ95="ピクセルリマスター",0,-1))</f>
        <v>0</v>
      </c>
      <c r="BC105" s="3">
        <f>MAX(INDEX(マスタ裏!$B$4:$DN$8,MATCH(BC96,マスタ裏!$A$4:$A$8,0),MATCH(AT95&amp;$B105,マスタ裏!$B$3:$DN$3,0)),IF(AZ95="ピクセルリマスター",0,-1))</f>
        <v>0</v>
      </c>
    </row>
    <row r="106" spans="2:55" x14ac:dyDescent="0.4">
      <c r="B106" s="67" t="s">
        <v>14</v>
      </c>
      <c r="C106" s="15"/>
      <c r="D106" s="16"/>
      <c r="E106" s="16"/>
      <c r="F106" s="26"/>
      <c r="G106" s="3" t="str">
        <f>IF(C106="","",IF(INDEX(IF(H95="リメイク",装備マスタ!$Q$5:$U$67,装備マスタ!$C$5:$G$45),MATCH(C106,IF(H95="リメイク",装備マスタ!$P$5:$P$67,装備マスタ!$B$5:$B$45),0),MATCH(G96,IF(H95="リメイク",装備マスタ!$Q$4:$U$4,装備マスタ!$C$4:$G$4),0))="","",INDEX(IF(H95="リメイク",装備マスタ!$Q$5:$U$67,装備マスタ!$C$5:$G$45),MATCH(C106,IF(H95="リメイク",装備マスタ!$P$5:$P$67,装備マスタ!$B$5:$B137),0),MATCH(G96,IF(H95="リメイク",装備マスタ!$Q$4:$U$4,装備マスタ!$C$4:$G$4),0))))</f>
        <v/>
      </c>
      <c r="H106" s="3" t="str">
        <f>IF(C106="","",IF(INDEX(IF(H95="リメイク",装備マスタ!$Q$5:$U$67,装備マスタ!$C$5:$G$45),MATCH(C106,IF(H95="リメイク",装備マスタ!$P$5:$P$67,装備マスタ!$B$5:$B$45),0),MATCH(H96,IF(H95="リメイク",装備マスタ!$Q$4:$U$4,装備マスタ!$C$4:$G$4),0))="","",INDEX(IF(H95="リメイク",装備マスタ!$Q$5:$U$67,装備マスタ!$C$5:$G$45),MATCH(C106,IF(H95="リメイク",装備マスタ!$P$5:$P$67,装備マスタ!$B$5:$B137),0),MATCH(H96,IF(H95="リメイク",装備マスタ!$Q$4:$U$4,装備マスタ!$C$4:$G$4),0))))</f>
        <v/>
      </c>
      <c r="I106" s="3" t="str">
        <f>IF(C106="","",IF(INDEX(IF(H95="リメイク",装備マスタ!$Q$5:$U$67,装備マスタ!$C$5:$G$45),MATCH(C106,IF(H95="リメイク",装備マスタ!$P$5:$P$67,装備マスタ!$B$5:$B$45),0),MATCH(I96,IF(H95="リメイク",装備マスタ!$Q$4:$U$4,装備マスタ!$C$4:$G$4),0))="","",INDEX(IF(H95="リメイク",装備マスタ!$Q$5:$U$67,装備マスタ!$C$5:$G$45),MATCH(C106,IF(H95="リメイク",装備マスタ!$P$5:$P$67,装備マスタ!$B$5:$B137),0),MATCH(I96,IF(H95="リメイク",装備マスタ!$Q$4:$U$4,装備マスタ!$C$4:$G$4),0))))</f>
        <v/>
      </c>
      <c r="J106" s="3" t="str">
        <f>IF(C106="","",IF(INDEX(IF(H95="リメイク",装備マスタ!$Q$5:$U$67,装備マスタ!$C$5:$G$45),MATCH(C106,IF(H95="リメイク",装備マスタ!$P$5:$P$67,装備マスタ!$B$5:$B$45),0),MATCH(J96,IF(H95="リメイク",装備マスタ!$Q$4:$U$4,装備マスタ!$C$4:$G$4),0))="","",INDEX(IF(H95="リメイク",装備マスタ!$Q$5:$U$67,装備マスタ!$C$5:$G$45),MATCH(C106,IF(H95="リメイク",装備マスタ!$P$5:$P$67,装備マスタ!$B$5:$B137),0),MATCH(J96,IF(H95="リメイク",装備マスタ!$Q$4:$U$4,装備マスタ!$C$4:$G$4),0))))</f>
        <v/>
      </c>
      <c r="K106" s="3" t="str">
        <f>IF(C106="","",IF(INDEX(IF(H95="リメイク",装備マスタ!$Q$5:$U$67,装備マスタ!$C$5:$G$45),MATCH(C106,IF(H95="リメイク",装備マスタ!$P$5:$P$67,装備マスタ!$B$5:$B$45),0),MATCH(K96,IF(H95="リメイク",装備マスタ!$Q$4:$U$4,装備マスタ!$C$4:$G$4),0))="","",INDEX(IF(H95="リメイク",装備マスタ!$Q$5:$U$67,装備マスタ!$C$5:$G$45),MATCH(C106,IF(H95="リメイク",装備マスタ!$P$5:$P$67,装備マスタ!$B$5:$B137),0),MATCH(K96,IF(H95="リメイク",装備マスタ!$Q$4:$U$4,装備マスタ!$C$4:$G$4),0))))</f>
        <v/>
      </c>
      <c r="L106" s="13"/>
      <c r="M106" s="67" t="s">
        <v>14</v>
      </c>
      <c r="N106" s="15"/>
      <c r="O106" s="16"/>
      <c r="P106" s="16"/>
      <c r="Q106" s="26"/>
      <c r="R106" s="3" t="str">
        <f>IF(N106="","",IF(INDEX(IF(S95="リメイク",装備マスタ!$Q$5:$U$67,装備マスタ!$C$5:$G$45),MATCH(N106,IF(S95="リメイク",装備マスタ!$P$5:$P$67,装備マスタ!$B$5:$B$45),0),MATCH(R96,IF(S95="リメイク",装備マスタ!$Q$4:$U$4,装備マスタ!$C$4:$G$4),0))="","",INDEX(IF(S95="リメイク",装備マスタ!$Q$5:$U$67,装備マスタ!$C$5:$G$45),MATCH(N106,IF(S95="リメイク",装備マスタ!$P$5:$P$67,装備マスタ!$B$5:$B137),0),MATCH(R96,IF(S95="リメイク",装備マスタ!$Q$4:$U$4,装備マスタ!$C$4:$G$4),0))))</f>
        <v/>
      </c>
      <c r="S106" s="3" t="str">
        <f>IF(N106="","",IF(INDEX(IF(S95="リメイク",装備マスタ!$Q$5:$U$67,装備マスタ!$C$5:$G$45),MATCH(N106,IF(S95="リメイク",装備マスタ!$P$5:$P$67,装備マスタ!$B$5:$B$45),0),MATCH(S96,IF(S95="リメイク",装備マスタ!$Q$4:$U$4,装備マスタ!$C$4:$G$4),0))="","",INDEX(IF(S95="リメイク",装備マスタ!$Q$5:$U$67,装備マスタ!$C$5:$G$45),MATCH(N106,IF(S95="リメイク",装備マスタ!$P$5:$P$67,装備マスタ!$B$5:$B137),0),MATCH(S96,IF(S95="リメイク",装備マスタ!$Q$4:$U$4,装備マスタ!$C$4:$G$4),0))))</f>
        <v/>
      </c>
      <c r="T106" s="3" t="str">
        <f>IF(N106="","",IF(INDEX(IF(S95="リメイク",装備マスタ!$Q$5:$U$67,装備マスタ!$C$5:$G$45),MATCH(N106,IF(S95="リメイク",装備マスタ!$P$5:$P$67,装備マスタ!$B$5:$B$45),0),MATCH(T96,IF(S95="リメイク",装備マスタ!$Q$4:$U$4,装備マスタ!$C$4:$G$4),0))="","",INDEX(IF(S95="リメイク",装備マスタ!$Q$5:$U$67,装備マスタ!$C$5:$G$45),MATCH(N106,IF(S95="リメイク",装備マスタ!$P$5:$P$67,装備マスタ!$B$5:$B137),0),MATCH(T96,IF(S95="リメイク",装備マスタ!$Q$4:$U$4,装備マスタ!$C$4:$G$4),0))))</f>
        <v/>
      </c>
      <c r="U106" s="3" t="str">
        <f>IF(N106="","",IF(INDEX(IF(S95="リメイク",装備マスタ!$Q$5:$U$67,装備マスタ!$C$5:$G$45),MATCH(N106,IF(S95="リメイク",装備マスタ!$P$5:$P$67,装備マスタ!$B$5:$B$45),0),MATCH(U96,IF(S95="リメイク",装備マスタ!$Q$4:$U$4,装備マスタ!$C$4:$G$4),0))="","",INDEX(IF(S95="リメイク",装備マスタ!$Q$5:$U$67,装備マスタ!$C$5:$G$45),MATCH(N106,IF(S95="リメイク",装備マスタ!$P$5:$P$67,装備マスタ!$B$5:$B137),0),MATCH(U96,IF(S95="リメイク",装備マスタ!$Q$4:$U$4,装備マスタ!$C$4:$G$4),0))))</f>
        <v/>
      </c>
      <c r="V106" s="3" t="str">
        <f>IF(N106="","",IF(INDEX(IF(S95="リメイク",装備マスタ!$Q$5:$U$67,装備マスタ!$C$5:$G$45),MATCH(N106,IF(S95="リメイク",装備マスタ!$P$5:$P$67,装備マスタ!$B$5:$B$45),0),MATCH(V96,IF(S95="リメイク",装備マスタ!$Q$4:$U$4,装備マスタ!$C$4:$G$4),0))="","",INDEX(IF(S95="リメイク",装備マスタ!$Q$5:$U$67,装備マスタ!$C$5:$G$45),MATCH(N106,IF(S95="リメイク",装備マスタ!$P$5:$P$67,装備マスタ!$B$5:$B137),0),MATCH(V96,IF(S95="リメイク",装備マスタ!$Q$4:$U$4,装備マスタ!$C$4:$G$4),0))))</f>
        <v/>
      </c>
      <c r="W106" s="13"/>
      <c r="X106" s="67" t="s">
        <v>14</v>
      </c>
      <c r="Y106" s="15"/>
      <c r="Z106" s="16"/>
      <c r="AA106" s="16"/>
      <c r="AB106" s="26"/>
      <c r="AC106" s="3" t="str">
        <f>IF(Y106="","",IF(INDEX(IF(AD95="リメイク",装備マスタ!$Q$5:$U$67,装備マスタ!$C$5:$G$45),MATCH(Y106,IF(AD95="リメイク",装備マスタ!$P$5:$P$67,装備マスタ!$B$5:$B$45),0),MATCH(AC96,IF(AD95="リメイク",装備マスタ!$Q$4:$U$4,装備マスタ!$C$4:$G$4),0))="","",INDEX(IF(AD95="リメイク",装備マスタ!$Q$5:$U$67,装備マスタ!$C$5:$G$45),MATCH(Y106,IF(AD95="リメイク",装備マスタ!$P$5:$P$67,装備マスタ!$B$5:$B137),0),MATCH(AC96,IF(AD95="リメイク",装備マスタ!$Q$4:$U$4,装備マスタ!$C$4:$G$4),0))))</f>
        <v/>
      </c>
      <c r="AD106" s="3" t="str">
        <f>IF(Y106="","",IF(INDEX(IF(AD95="リメイク",装備マスタ!$Q$5:$U$67,装備マスタ!$C$5:$G$45),MATCH(Y106,IF(AD95="リメイク",装備マスタ!$P$5:$P$67,装備マスタ!$B$5:$B$45),0),MATCH(AD96,IF(AD95="リメイク",装備マスタ!$Q$4:$U$4,装備マスタ!$C$4:$G$4),0))="","",INDEX(IF(AD95="リメイク",装備マスタ!$Q$5:$U$67,装備マスタ!$C$5:$G$45),MATCH(Y106,IF(AD95="リメイク",装備マスタ!$P$5:$P$67,装備マスタ!$B$5:$B137),0),MATCH(AD96,IF(AD95="リメイク",装備マスタ!$Q$4:$U$4,装備マスタ!$C$4:$G$4),0))))</f>
        <v/>
      </c>
      <c r="AE106" s="3" t="str">
        <f>IF(Y106="","",IF(INDEX(IF(AD95="リメイク",装備マスタ!$Q$5:$U$67,装備マスタ!$C$5:$G$45),MATCH(Y106,IF(AD95="リメイク",装備マスタ!$P$5:$P$67,装備マスタ!$B$5:$B$45),0),MATCH(AE96,IF(AD95="リメイク",装備マスタ!$Q$4:$U$4,装備マスタ!$C$4:$G$4),0))="","",INDEX(IF(AD95="リメイク",装備マスタ!$Q$5:$U$67,装備マスタ!$C$5:$G$45),MATCH(Y106,IF(AD95="リメイク",装備マスタ!$P$5:$P$67,装備マスタ!$B$5:$B137),0),MATCH(AE96,IF(AD95="リメイク",装備マスタ!$Q$4:$U$4,装備マスタ!$C$4:$G$4),0))))</f>
        <v/>
      </c>
      <c r="AF106" s="3" t="str">
        <f>IF(Y106="","",IF(INDEX(IF(AD95="リメイク",装備マスタ!$Q$5:$U$67,装備マスタ!$C$5:$G$45),MATCH(Y106,IF(AD95="リメイク",装備マスタ!$P$5:$P$67,装備マスタ!$B$5:$B$45),0),MATCH(AF96,IF(AD95="リメイク",装備マスタ!$Q$4:$U$4,装備マスタ!$C$4:$G$4),0))="","",INDEX(IF(AD95="リメイク",装備マスタ!$Q$5:$U$67,装備マスタ!$C$5:$G$45),MATCH(Y106,IF(AD95="リメイク",装備マスタ!$P$5:$P$67,装備マスタ!$B$5:$B137),0),MATCH(AF96,IF(AD95="リメイク",装備マスタ!$Q$4:$U$4,装備マスタ!$C$4:$G$4),0))))</f>
        <v/>
      </c>
      <c r="AG106" s="3" t="str">
        <f>IF(Y106="","",IF(INDEX(IF(AD95="リメイク",装備マスタ!$Q$5:$U$67,装備マスタ!$C$5:$G$45),MATCH(Y106,IF(AD95="リメイク",装備マスタ!$P$5:$P$67,装備マスタ!$B$5:$B$45),0),MATCH(AG96,IF(AD95="リメイク",装備マスタ!$Q$4:$U$4,装備マスタ!$C$4:$G$4),0))="","",INDEX(IF(AD95="リメイク",装備マスタ!$Q$5:$U$67,装備マスタ!$C$5:$G$45),MATCH(Y106,IF(AD95="リメイク",装備マスタ!$P$5:$P$67,装備マスタ!$B$5:$B137),0),MATCH(AG96,IF(AD95="リメイク",装備マスタ!$Q$4:$U$4,装備マスタ!$C$4:$G$4),0))))</f>
        <v/>
      </c>
      <c r="AH106" s="13"/>
      <c r="AI106" s="67" t="s">
        <v>14</v>
      </c>
      <c r="AJ106" s="15"/>
      <c r="AK106" s="16"/>
      <c r="AL106" s="16"/>
      <c r="AM106" s="26"/>
      <c r="AN106" s="3" t="str">
        <f>IF(AJ106="","",IF(INDEX(IF(AO95="リメイク",装備マスタ!$Q$5:$U$67,装備マスタ!$C$5:$G$45),MATCH(AJ106,IF(AO95="リメイク",装備マスタ!$P$5:$P$67,装備マスタ!$B$5:$B$45),0),MATCH(AN96,IF(AO95="リメイク",装備マスタ!$Q$4:$U$4,装備マスタ!$C$4:$G$4),0))="","",INDEX(IF(AO95="リメイク",装備マスタ!$Q$5:$U$67,装備マスタ!$C$5:$G$45),MATCH(AJ106,IF(AO95="リメイク",装備マスタ!$P$5:$P$67,装備マスタ!$B$5:$B137),0),MATCH(AN96,IF(AO95="リメイク",装備マスタ!$Q$4:$U$4,装備マスタ!$C$4:$G$4),0))))</f>
        <v/>
      </c>
      <c r="AO106" s="3" t="str">
        <f>IF(AJ106="","",IF(INDEX(IF(AO95="リメイク",装備マスタ!$Q$5:$U$67,装備マスタ!$C$5:$G$45),MATCH(AJ106,IF(AO95="リメイク",装備マスタ!$P$5:$P$67,装備マスタ!$B$5:$B$45),0),MATCH(AO96,IF(AO95="リメイク",装備マスタ!$Q$4:$U$4,装備マスタ!$C$4:$G$4),0))="","",INDEX(IF(AO95="リメイク",装備マスタ!$Q$5:$U$67,装備マスタ!$C$5:$G$45),MATCH(AJ106,IF(AO95="リメイク",装備マスタ!$P$5:$P$67,装備マスタ!$B$5:$B137),0),MATCH(AO96,IF(AO95="リメイク",装備マスタ!$Q$4:$U$4,装備マスタ!$C$4:$G$4),0))))</f>
        <v/>
      </c>
      <c r="AP106" s="3" t="str">
        <f>IF(AJ106="","",IF(INDEX(IF(AO95="リメイク",装備マスタ!$Q$5:$U$67,装備マスタ!$C$5:$G$45),MATCH(AJ106,IF(AO95="リメイク",装備マスタ!$P$5:$P$67,装備マスタ!$B$5:$B$45),0),MATCH(AP96,IF(AO95="リメイク",装備マスタ!$Q$4:$U$4,装備マスタ!$C$4:$G$4),0))="","",INDEX(IF(AO95="リメイク",装備マスタ!$Q$5:$U$67,装備マスタ!$C$5:$G$45),MATCH(AJ106,IF(AO95="リメイク",装備マスタ!$P$5:$P$67,装備マスタ!$B$5:$B137),0),MATCH(AP96,IF(AO95="リメイク",装備マスタ!$Q$4:$U$4,装備マスタ!$C$4:$G$4),0))))</f>
        <v/>
      </c>
      <c r="AQ106" s="3" t="str">
        <f>IF(AJ106="","",IF(INDEX(IF(AO95="リメイク",装備マスタ!$Q$5:$U$67,装備マスタ!$C$5:$G$45),MATCH(AJ106,IF(AO95="リメイク",装備マスタ!$P$5:$P$67,装備マスタ!$B$5:$B$45),0),MATCH(AQ96,IF(AO95="リメイク",装備マスタ!$Q$4:$U$4,装備マスタ!$C$4:$G$4),0))="","",INDEX(IF(AO95="リメイク",装備マスタ!$Q$5:$U$67,装備マスタ!$C$5:$G$45),MATCH(AJ106,IF(AO95="リメイク",装備マスタ!$P$5:$P$67,装備マスタ!$B$5:$B137),0),MATCH(AQ96,IF(AO95="リメイク",装備マスタ!$Q$4:$U$4,装備マスタ!$C$4:$G$4),0))))</f>
        <v/>
      </c>
      <c r="AR106" s="3" t="str">
        <f>IF(AJ106="","",IF(INDEX(IF(AO95="リメイク",装備マスタ!$Q$5:$U$67,装備マスタ!$C$5:$G$45),MATCH(AJ106,IF(AO95="リメイク",装備マスタ!$P$5:$P$67,装備マスタ!$B$5:$B$45),0),MATCH(AR96,IF(AO95="リメイク",装備マスタ!$Q$4:$U$4,装備マスタ!$C$4:$G$4),0))="","",INDEX(IF(AO95="リメイク",装備マスタ!$Q$5:$U$67,装備マスタ!$C$5:$G$45),MATCH(AJ106,IF(AO95="リメイク",装備マスタ!$P$5:$P$67,装備マスタ!$B$5:$B137),0),MATCH(AR96,IF(AO95="リメイク",装備マスタ!$Q$4:$U$4,装備マスタ!$C$4:$G$4),0))))</f>
        <v/>
      </c>
      <c r="AS106" s="13"/>
      <c r="AT106" s="67" t="s">
        <v>14</v>
      </c>
      <c r="AU106" s="15"/>
      <c r="AV106" s="16"/>
      <c r="AW106" s="16"/>
      <c r="AX106" s="26"/>
      <c r="AY106" s="3" t="str">
        <f>IF(AU106="","",IF(INDEX(IF(AZ95="リメイク",装備マスタ!$Q$5:$U$67,装備マスタ!$C$5:$G$45),MATCH(AU106,IF(AZ95="リメイク",装備マスタ!$P$5:$P$67,装備マスタ!$B$5:$B$45),0),MATCH(AY96,IF(AZ95="リメイク",装備マスタ!$Q$4:$U$4,装備マスタ!$C$4:$G$4),0))="","",INDEX(IF(AZ95="リメイク",装備マスタ!$Q$5:$U$67,装備マスタ!$C$5:$G$45),MATCH(AU106,IF(AZ95="リメイク",装備マスタ!$P$5:$P$67,装備マスタ!$B$5:$B137),0),MATCH(AY96,IF(AZ95="リメイク",装備マスタ!$Q$4:$U$4,装備マスタ!$C$4:$G$4),0))))</f>
        <v/>
      </c>
      <c r="AZ106" s="3" t="str">
        <f>IF(AU106="","",IF(INDEX(IF(AZ95="リメイク",装備マスタ!$Q$5:$U$67,装備マスタ!$C$5:$G$45),MATCH(AU106,IF(AZ95="リメイク",装備マスタ!$P$5:$P$67,装備マスタ!$B$5:$B$45),0),MATCH(AZ96,IF(AZ95="リメイク",装備マスタ!$Q$4:$U$4,装備マスタ!$C$4:$G$4),0))="","",INDEX(IF(AZ95="リメイク",装備マスタ!$Q$5:$U$67,装備マスタ!$C$5:$G$45),MATCH(AU106,IF(AZ95="リメイク",装備マスタ!$P$5:$P$67,装備マスタ!$B$5:$B137),0),MATCH(AZ96,IF(AZ95="リメイク",装備マスタ!$Q$4:$U$4,装備マスタ!$C$4:$G$4),0))))</f>
        <v/>
      </c>
      <c r="BA106" s="3" t="str">
        <f>IF(AU106="","",IF(INDEX(IF(AZ95="リメイク",装備マスタ!$Q$5:$U$67,装備マスタ!$C$5:$G$45),MATCH(AU106,IF(AZ95="リメイク",装備マスタ!$P$5:$P$67,装備マスタ!$B$5:$B$45),0),MATCH(BA96,IF(AZ95="リメイク",装備マスタ!$Q$4:$U$4,装備マスタ!$C$4:$G$4),0))="","",INDEX(IF(AZ95="リメイク",装備マスタ!$Q$5:$U$67,装備マスタ!$C$5:$G$45),MATCH(AU106,IF(AZ95="リメイク",装備マスタ!$P$5:$P$67,装備マスタ!$B$5:$B137),0),MATCH(BA96,IF(AZ95="リメイク",装備マスタ!$Q$4:$U$4,装備マスタ!$C$4:$G$4),0))))</f>
        <v/>
      </c>
      <c r="BB106" s="3" t="str">
        <f>IF(AU106="","",IF(INDEX(IF(AZ95="リメイク",装備マスタ!$Q$5:$U$67,装備マスタ!$C$5:$G$45),MATCH(AU106,IF(AZ95="リメイク",装備マスタ!$P$5:$P$67,装備マスタ!$B$5:$B$45),0),MATCH(BB96,IF(AZ95="リメイク",装備マスタ!$Q$4:$U$4,装備マスタ!$C$4:$G$4),0))="","",INDEX(IF(AZ95="リメイク",装備マスタ!$Q$5:$U$67,装備マスタ!$C$5:$G$45),MATCH(AU106,IF(AZ95="リメイク",装備マスタ!$P$5:$P$67,装備マスタ!$B$5:$B137),0),MATCH(BB96,IF(AZ95="リメイク",装備マスタ!$Q$4:$U$4,装備マスタ!$C$4:$G$4),0))))</f>
        <v/>
      </c>
      <c r="BC106" s="3" t="str">
        <f>IF(AU106="","",IF(INDEX(IF(AZ95="リメイク",装備マスタ!$Q$5:$U$67,装備マスタ!$C$5:$G$45),MATCH(AU106,IF(AZ95="リメイク",装備マスタ!$P$5:$P$67,装備マスタ!$B$5:$B$45),0),MATCH(BC96,IF(AZ95="リメイク",装備マスタ!$Q$4:$U$4,装備マスタ!$C$4:$G$4),0))="","",INDEX(IF(AZ95="リメイク",装備マスタ!$Q$5:$U$67,装備マスタ!$C$5:$G$45),MATCH(AU106,IF(AZ95="リメイク",装備マスタ!$P$5:$P$67,装備マスタ!$B$5:$B137),0),MATCH(BC96,IF(AZ95="リメイク",装備マスタ!$Q$4:$U$4,装備マスタ!$C$4:$G$4),0))))</f>
        <v/>
      </c>
    </row>
    <row r="107" spans="2:55" x14ac:dyDescent="0.4">
      <c r="B107" s="67" t="s">
        <v>15</v>
      </c>
      <c r="C107" s="15"/>
      <c r="D107" s="16"/>
      <c r="E107" s="16"/>
      <c r="F107" s="26"/>
      <c r="G107" s="3" t="str">
        <f>IF(C107="","",IF(INDEX(IF(H95="リメイク",装備マスタ!$Q$5:$U$67,装備マスタ!$C$5:$G$45),MATCH(C107,IF(H95="リメイク",装備マスタ!$P$5:$P$67,装備マスタ!$B$5:$B$45),0),MATCH(G96,IF(H95="リメイク",装備マスタ!$Q$4:$U$4,装備マスタ!$C$4:$G$4),0))="","",INDEX(IF(H95="リメイク",装備マスタ!$Q$5:$U$67,装備マスタ!$C$5:$G$45),MATCH(C107,IF(H95="リメイク",装備マスタ!$P$5:$P$67,装備マスタ!$B$5:$B137),0),MATCH(G96,IF(H95="リメイク",装備マスタ!$Q$4:$U$4,装備マスタ!$C$4:$G$4),0))))</f>
        <v/>
      </c>
      <c r="H107" s="3" t="str">
        <f>IF(C107="","",IF(INDEX(IF(H95="リメイク",装備マスタ!$Q$5:$U$67,装備マスタ!$C$5:$G$45),MATCH(C107,IF(H95="リメイク",装備マスタ!$P$5:$P$67,装備マスタ!$B$5:$B$45),0),MATCH(H96,IF(H95="リメイク",装備マスタ!$Q$4:$U$4,装備マスタ!$C$4:$G$4),0))="","",INDEX(IF(H95="リメイク",装備マスタ!$Q$5:$U$67,装備マスタ!$C$5:$G$45),MATCH(C107,IF(H95="リメイク",装備マスタ!$P$5:$P$67,装備マスタ!$B$5:$B137),0),MATCH(H96,IF(H95="リメイク",装備マスタ!$Q$4:$U$4,装備マスタ!$C$4:$G$4),0))))</f>
        <v/>
      </c>
      <c r="I107" s="3" t="str">
        <f>IF(C107="","",IF(INDEX(IF(H95="リメイク",装備マスタ!$Q$5:$U$67,装備マスタ!$C$5:$G$45),MATCH(C107,IF(H95="リメイク",装備マスタ!$P$5:$P$67,装備マスタ!$B$5:$B$45),0),MATCH(I96,IF(H95="リメイク",装備マスタ!$Q$4:$U$4,装備マスタ!$C$4:$G$4),0))="","",INDEX(IF(H95="リメイク",装備マスタ!$Q$5:$U$67,装備マスタ!$C$5:$G$45),MATCH(C107,IF(H95="リメイク",装備マスタ!$P$5:$P$67,装備マスタ!$B$5:$B137),0),MATCH(I96,IF(H95="リメイク",装備マスタ!$Q$4:$U$4,装備マスタ!$C$4:$G$4),0))))</f>
        <v/>
      </c>
      <c r="J107" s="3" t="str">
        <f>IF(C107="","",IF(INDEX(IF(H95="リメイク",装備マスタ!$Q$5:$U$67,装備マスタ!$C$5:$G$45),MATCH(C107,IF(H95="リメイク",装備マスタ!$P$5:$P$67,装備マスタ!$B$5:$B$45),0),MATCH(J96,IF(H95="リメイク",装備マスタ!$Q$4:$U$4,装備マスタ!$C$4:$G$4),0))="","",INDEX(IF(H95="リメイク",装備マスタ!$Q$5:$U$67,装備マスタ!$C$5:$G$45),MATCH(C107,IF(H95="リメイク",装備マスタ!$P$5:$P$67,装備マスタ!$B$5:$B137),0),MATCH(J96,IF(H95="リメイク",装備マスタ!$Q$4:$U$4,装備マスタ!$C$4:$G$4),0))))</f>
        <v/>
      </c>
      <c r="K107" s="3" t="str">
        <f>IF(C107="","",IF(INDEX(IF(H95="リメイク",装備マスタ!$Q$5:$U$67,装備マスタ!$C$5:$G$45),MATCH(C107,IF(H95="リメイク",装備マスタ!$P$5:$P$67,装備マスタ!$B$5:$B$45),0),MATCH(K96,IF(H95="リメイク",装備マスタ!$Q$4:$U$4,装備マスタ!$C$4:$G$4),0))="","",INDEX(IF(H95="リメイク",装備マスタ!$Q$5:$U$67,装備マスタ!$C$5:$G$45),MATCH(C107,IF(H95="リメイク",装備マスタ!$P$5:$P$67,装備マスタ!$B$5:$B137),0),MATCH(K96,IF(H95="リメイク",装備マスタ!$Q$4:$U$4,装備マスタ!$C$4:$G$4),0))))</f>
        <v/>
      </c>
      <c r="L107" s="13"/>
      <c r="M107" s="67" t="s">
        <v>15</v>
      </c>
      <c r="N107" s="15"/>
      <c r="O107" s="16"/>
      <c r="P107" s="16"/>
      <c r="Q107" s="26"/>
      <c r="R107" s="3" t="str">
        <f>IF(N107="","",IF(INDEX(IF(S95="リメイク",装備マスタ!$Q$5:$U$67,装備マスタ!$C$5:$G$45),MATCH(N107,IF(S95="リメイク",装備マスタ!$P$5:$P$67,装備マスタ!$B$5:$B$45),0),MATCH(R96,IF(S95="リメイク",装備マスタ!$Q$4:$U$4,装備マスタ!$C$4:$G$4),0))="","",INDEX(IF(S95="リメイク",装備マスタ!$Q$5:$U$67,装備マスタ!$C$5:$G$45),MATCH(N107,IF(S95="リメイク",装備マスタ!$P$5:$P$67,装備マスタ!$B$5:$B137),0),MATCH(R96,IF(S95="リメイク",装備マスタ!$Q$4:$U$4,装備マスタ!$C$4:$G$4),0))))</f>
        <v/>
      </c>
      <c r="S107" s="3" t="str">
        <f>IF(N107="","",IF(INDEX(IF(S95="リメイク",装備マスタ!$Q$5:$U$67,装備マスタ!$C$5:$G$45),MATCH(N107,IF(S95="リメイク",装備マスタ!$P$5:$P$67,装備マスタ!$B$5:$B$45),0),MATCH(S96,IF(S95="リメイク",装備マスタ!$Q$4:$U$4,装備マスタ!$C$4:$G$4),0))="","",INDEX(IF(S95="リメイク",装備マスタ!$Q$5:$U$67,装備マスタ!$C$5:$G$45),MATCH(N107,IF(S95="リメイク",装備マスタ!$P$5:$P$67,装備マスタ!$B$5:$B137),0),MATCH(S96,IF(S95="リメイク",装備マスタ!$Q$4:$U$4,装備マスタ!$C$4:$G$4),0))))</f>
        <v/>
      </c>
      <c r="T107" s="3" t="str">
        <f>IF(N107="","",IF(INDEX(IF(S95="リメイク",装備マスタ!$Q$5:$U$67,装備マスタ!$C$5:$G$45),MATCH(N107,IF(S95="リメイク",装備マスタ!$P$5:$P$67,装備マスタ!$B$5:$B$45),0),MATCH(T96,IF(S95="リメイク",装備マスタ!$Q$4:$U$4,装備マスタ!$C$4:$G$4),0))="","",INDEX(IF(S95="リメイク",装備マスタ!$Q$5:$U$67,装備マスタ!$C$5:$G$45),MATCH(N107,IF(S95="リメイク",装備マスタ!$P$5:$P$67,装備マスタ!$B$5:$B137),0),MATCH(T96,IF(S95="リメイク",装備マスタ!$Q$4:$U$4,装備マスタ!$C$4:$G$4),0))))</f>
        <v/>
      </c>
      <c r="U107" s="3" t="str">
        <f>IF(N107="","",IF(INDEX(IF(S95="リメイク",装備マスタ!$Q$5:$U$67,装備マスタ!$C$5:$G$45),MATCH(N107,IF(S95="リメイク",装備マスタ!$P$5:$P$67,装備マスタ!$B$5:$B$45),0),MATCH(U96,IF(S95="リメイク",装備マスタ!$Q$4:$U$4,装備マスタ!$C$4:$G$4),0))="","",INDEX(IF(S95="リメイク",装備マスタ!$Q$5:$U$67,装備マスタ!$C$5:$G$45),MATCH(N107,IF(S95="リメイク",装備マスタ!$P$5:$P$67,装備マスタ!$B$5:$B137),0),MATCH(U96,IF(S95="リメイク",装備マスタ!$Q$4:$U$4,装備マスタ!$C$4:$G$4),0))))</f>
        <v/>
      </c>
      <c r="V107" s="3" t="str">
        <f>IF(N107="","",IF(INDEX(IF(S95="リメイク",装備マスタ!$Q$5:$U$67,装備マスタ!$C$5:$G$45),MATCH(N107,IF(S95="リメイク",装備マスタ!$P$5:$P$67,装備マスタ!$B$5:$B$45),0),MATCH(V96,IF(S95="リメイク",装備マスタ!$Q$4:$U$4,装備マスタ!$C$4:$G$4),0))="","",INDEX(IF(S95="リメイク",装備マスタ!$Q$5:$U$67,装備マスタ!$C$5:$G$45),MATCH(N107,IF(S95="リメイク",装備マスタ!$P$5:$P$67,装備マスタ!$B$5:$B137),0),MATCH(V96,IF(S95="リメイク",装備マスタ!$Q$4:$U$4,装備マスタ!$C$4:$G$4),0))))</f>
        <v/>
      </c>
      <c r="W107" s="13"/>
      <c r="X107" s="67" t="s">
        <v>15</v>
      </c>
      <c r="Y107" s="15"/>
      <c r="Z107" s="16"/>
      <c r="AA107" s="16"/>
      <c r="AB107" s="26"/>
      <c r="AC107" s="3" t="str">
        <f>IF(Y107="","",IF(INDEX(IF(AD95="リメイク",装備マスタ!$Q$5:$U$67,装備マスタ!$C$5:$G$45),MATCH(Y107,IF(AD95="リメイク",装備マスタ!$P$5:$P$67,装備マスタ!$B$5:$B$45),0),MATCH(AC96,IF(AD95="リメイク",装備マスタ!$Q$4:$U$4,装備マスタ!$C$4:$G$4),0))="","",INDEX(IF(AD95="リメイク",装備マスタ!$Q$5:$U$67,装備マスタ!$C$5:$G$45),MATCH(Y107,IF(AD95="リメイク",装備マスタ!$P$5:$P$67,装備マスタ!$B$5:$B137),0),MATCH(AC96,IF(AD95="リメイク",装備マスタ!$Q$4:$U$4,装備マスタ!$C$4:$G$4),0))))</f>
        <v/>
      </c>
      <c r="AD107" s="3" t="str">
        <f>IF(Y107="","",IF(INDEX(IF(AD95="リメイク",装備マスタ!$Q$5:$U$67,装備マスタ!$C$5:$G$45),MATCH(Y107,IF(AD95="リメイク",装備マスタ!$P$5:$P$67,装備マスタ!$B$5:$B$45),0),MATCH(AD96,IF(AD95="リメイク",装備マスタ!$Q$4:$U$4,装備マスタ!$C$4:$G$4),0))="","",INDEX(IF(AD95="リメイク",装備マスタ!$Q$5:$U$67,装備マスタ!$C$5:$G$45),MATCH(Y107,IF(AD95="リメイク",装備マスタ!$P$5:$P$67,装備マスタ!$B$5:$B137),0),MATCH(AD96,IF(AD95="リメイク",装備マスタ!$Q$4:$U$4,装備マスタ!$C$4:$G$4),0))))</f>
        <v/>
      </c>
      <c r="AE107" s="3" t="str">
        <f>IF(Y107="","",IF(INDEX(IF(AD95="リメイク",装備マスタ!$Q$5:$U$67,装備マスタ!$C$5:$G$45),MATCH(Y107,IF(AD95="リメイク",装備マスタ!$P$5:$P$67,装備マスタ!$B$5:$B$45),0),MATCH(AE96,IF(AD95="リメイク",装備マスタ!$Q$4:$U$4,装備マスタ!$C$4:$G$4),0))="","",INDEX(IF(AD95="リメイク",装備マスタ!$Q$5:$U$67,装備マスタ!$C$5:$G$45),MATCH(Y107,IF(AD95="リメイク",装備マスタ!$P$5:$P$67,装備マスタ!$B$5:$B137),0),MATCH(AE96,IF(AD95="リメイク",装備マスタ!$Q$4:$U$4,装備マスタ!$C$4:$G$4),0))))</f>
        <v/>
      </c>
      <c r="AF107" s="3" t="str">
        <f>IF(Y107="","",IF(INDEX(IF(AD95="リメイク",装備マスタ!$Q$5:$U$67,装備マスタ!$C$5:$G$45),MATCH(Y107,IF(AD95="リメイク",装備マスタ!$P$5:$P$67,装備マスタ!$B$5:$B$45),0),MATCH(AF96,IF(AD95="リメイク",装備マスタ!$Q$4:$U$4,装備マスタ!$C$4:$G$4),0))="","",INDEX(IF(AD95="リメイク",装備マスタ!$Q$5:$U$67,装備マスタ!$C$5:$G$45),MATCH(Y107,IF(AD95="リメイク",装備マスタ!$P$5:$P$67,装備マスタ!$B$5:$B137),0),MATCH(AF96,IF(AD95="リメイク",装備マスタ!$Q$4:$U$4,装備マスタ!$C$4:$G$4),0))))</f>
        <v/>
      </c>
      <c r="AG107" s="3" t="str">
        <f>IF(Y107="","",IF(INDEX(IF(AD95="リメイク",装備マスタ!$Q$5:$U$67,装備マスタ!$C$5:$G$45),MATCH(Y107,IF(AD95="リメイク",装備マスタ!$P$5:$P$67,装備マスタ!$B$5:$B$45),0),MATCH(AG96,IF(AD95="リメイク",装備マスタ!$Q$4:$U$4,装備マスタ!$C$4:$G$4),0))="","",INDEX(IF(AD95="リメイク",装備マスタ!$Q$5:$U$67,装備マスタ!$C$5:$G$45),MATCH(Y107,IF(AD95="リメイク",装備マスタ!$P$5:$P$67,装備マスタ!$B$5:$B137),0),MATCH(AG96,IF(AD95="リメイク",装備マスタ!$Q$4:$U$4,装備マスタ!$C$4:$G$4),0))))</f>
        <v/>
      </c>
      <c r="AH107" s="13"/>
      <c r="AI107" s="67" t="s">
        <v>15</v>
      </c>
      <c r="AJ107" s="15"/>
      <c r="AK107" s="16"/>
      <c r="AL107" s="16"/>
      <c r="AM107" s="26"/>
      <c r="AN107" s="3" t="str">
        <f>IF(AJ107="","",IF(INDEX(IF(AO95="リメイク",装備マスタ!$Q$5:$U$67,装備マスタ!$C$5:$G$45),MATCH(AJ107,IF(AO95="リメイク",装備マスタ!$P$5:$P$67,装備マスタ!$B$5:$B$45),0),MATCH(AN96,IF(AO95="リメイク",装備マスタ!$Q$4:$U$4,装備マスタ!$C$4:$G$4),0))="","",INDEX(IF(AO95="リメイク",装備マスタ!$Q$5:$U$67,装備マスタ!$C$5:$G$45),MATCH(AJ107,IF(AO95="リメイク",装備マスタ!$P$5:$P$67,装備マスタ!$B$5:$B137),0),MATCH(AN96,IF(AO95="リメイク",装備マスタ!$Q$4:$U$4,装備マスタ!$C$4:$G$4),0))))</f>
        <v/>
      </c>
      <c r="AO107" s="3" t="str">
        <f>IF(AJ107="","",IF(INDEX(IF(AO95="リメイク",装備マスタ!$Q$5:$U$67,装備マスタ!$C$5:$G$45),MATCH(AJ107,IF(AO95="リメイク",装備マスタ!$P$5:$P$67,装備マスタ!$B$5:$B$45),0),MATCH(AO96,IF(AO95="リメイク",装備マスタ!$Q$4:$U$4,装備マスタ!$C$4:$G$4),0))="","",INDEX(IF(AO95="リメイク",装備マスタ!$Q$5:$U$67,装備マスタ!$C$5:$G$45),MATCH(AJ107,IF(AO95="リメイク",装備マスタ!$P$5:$P$67,装備マスタ!$B$5:$B137),0),MATCH(AO96,IF(AO95="リメイク",装備マスタ!$Q$4:$U$4,装備マスタ!$C$4:$G$4),0))))</f>
        <v/>
      </c>
      <c r="AP107" s="3" t="str">
        <f>IF(AJ107="","",IF(INDEX(IF(AO95="リメイク",装備マスタ!$Q$5:$U$67,装備マスタ!$C$5:$G$45),MATCH(AJ107,IF(AO95="リメイク",装備マスタ!$P$5:$P$67,装備マスタ!$B$5:$B$45),0),MATCH(AP96,IF(AO95="リメイク",装備マスタ!$Q$4:$U$4,装備マスタ!$C$4:$G$4),0))="","",INDEX(IF(AO95="リメイク",装備マスタ!$Q$5:$U$67,装備マスタ!$C$5:$G$45),MATCH(AJ107,IF(AO95="リメイク",装備マスタ!$P$5:$P$67,装備マスタ!$B$5:$B137),0),MATCH(AP96,IF(AO95="リメイク",装備マスタ!$Q$4:$U$4,装備マスタ!$C$4:$G$4),0))))</f>
        <v/>
      </c>
      <c r="AQ107" s="3" t="str">
        <f>IF(AJ107="","",IF(INDEX(IF(AO95="リメイク",装備マスタ!$Q$5:$U$67,装備マスタ!$C$5:$G$45),MATCH(AJ107,IF(AO95="リメイク",装備マスタ!$P$5:$P$67,装備マスタ!$B$5:$B$45),0),MATCH(AQ96,IF(AO95="リメイク",装備マスタ!$Q$4:$U$4,装備マスタ!$C$4:$G$4),0))="","",INDEX(IF(AO95="リメイク",装備マスタ!$Q$5:$U$67,装備マスタ!$C$5:$G$45),MATCH(AJ107,IF(AO95="リメイク",装備マスタ!$P$5:$P$67,装備マスタ!$B$5:$B137),0),MATCH(AQ96,IF(AO95="リメイク",装備マスタ!$Q$4:$U$4,装備マスタ!$C$4:$G$4),0))))</f>
        <v/>
      </c>
      <c r="AR107" s="3" t="str">
        <f>IF(AJ107="","",IF(INDEX(IF(AO95="リメイク",装備マスタ!$Q$5:$U$67,装備マスタ!$C$5:$G$45),MATCH(AJ107,IF(AO95="リメイク",装備マスタ!$P$5:$P$67,装備マスタ!$B$5:$B$45),0),MATCH(AR96,IF(AO95="リメイク",装備マスタ!$Q$4:$U$4,装備マスタ!$C$4:$G$4),0))="","",INDEX(IF(AO95="リメイク",装備マスタ!$Q$5:$U$67,装備マスタ!$C$5:$G$45),MATCH(AJ107,IF(AO95="リメイク",装備マスタ!$P$5:$P$67,装備マスタ!$B$5:$B137),0),MATCH(AR96,IF(AO95="リメイク",装備マスタ!$Q$4:$U$4,装備マスタ!$C$4:$G$4),0))))</f>
        <v/>
      </c>
      <c r="AS107" s="13"/>
      <c r="AT107" s="67" t="s">
        <v>15</v>
      </c>
      <c r="AU107" s="15"/>
      <c r="AV107" s="16"/>
      <c r="AW107" s="16"/>
      <c r="AX107" s="26"/>
      <c r="AY107" s="3" t="str">
        <f>IF(AU107="","",IF(INDEX(IF(AZ95="リメイク",装備マスタ!$Q$5:$U$67,装備マスタ!$C$5:$G$45),MATCH(AU107,IF(AZ95="リメイク",装備マスタ!$P$5:$P$67,装備マスタ!$B$5:$B$45),0),MATCH(AY96,IF(AZ95="リメイク",装備マスタ!$Q$4:$U$4,装備マスタ!$C$4:$G$4),0))="","",INDEX(IF(AZ95="リメイク",装備マスタ!$Q$5:$U$67,装備マスタ!$C$5:$G$45),MATCH(AU107,IF(AZ95="リメイク",装備マスタ!$P$5:$P$67,装備マスタ!$B$5:$B137),0),MATCH(AY96,IF(AZ95="リメイク",装備マスタ!$Q$4:$U$4,装備マスタ!$C$4:$G$4),0))))</f>
        <v/>
      </c>
      <c r="AZ107" s="3" t="str">
        <f>IF(AU107="","",IF(INDEX(IF(AZ95="リメイク",装備マスタ!$Q$5:$U$67,装備マスタ!$C$5:$G$45),MATCH(AU107,IF(AZ95="リメイク",装備マスタ!$P$5:$P$67,装備マスタ!$B$5:$B$45),0),MATCH(AZ96,IF(AZ95="リメイク",装備マスタ!$Q$4:$U$4,装備マスタ!$C$4:$G$4),0))="","",INDEX(IF(AZ95="リメイク",装備マスタ!$Q$5:$U$67,装備マスタ!$C$5:$G$45),MATCH(AU107,IF(AZ95="リメイク",装備マスタ!$P$5:$P$67,装備マスタ!$B$5:$B137),0),MATCH(AZ96,IF(AZ95="リメイク",装備マスタ!$Q$4:$U$4,装備マスタ!$C$4:$G$4),0))))</f>
        <v/>
      </c>
      <c r="BA107" s="3" t="str">
        <f>IF(AU107="","",IF(INDEX(IF(AZ95="リメイク",装備マスタ!$Q$5:$U$67,装備マスタ!$C$5:$G$45),MATCH(AU107,IF(AZ95="リメイク",装備マスタ!$P$5:$P$67,装備マスタ!$B$5:$B$45),0),MATCH(BA96,IF(AZ95="リメイク",装備マスタ!$Q$4:$U$4,装備マスタ!$C$4:$G$4),0))="","",INDEX(IF(AZ95="リメイク",装備マスタ!$Q$5:$U$67,装備マスタ!$C$5:$G$45),MATCH(AU107,IF(AZ95="リメイク",装備マスタ!$P$5:$P$67,装備マスタ!$B$5:$B137),0),MATCH(BA96,IF(AZ95="リメイク",装備マスタ!$Q$4:$U$4,装備マスタ!$C$4:$G$4),0))))</f>
        <v/>
      </c>
      <c r="BB107" s="3" t="str">
        <f>IF(AU107="","",IF(INDEX(IF(AZ95="リメイク",装備マスタ!$Q$5:$U$67,装備マスタ!$C$5:$G$45),MATCH(AU107,IF(AZ95="リメイク",装備マスタ!$P$5:$P$67,装備マスタ!$B$5:$B$45),0),MATCH(BB96,IF(AZ95="リメイク",装備マスタ!$Q$4:$U$4,装備マスタ!$C$4:$G$4),0))="","",INDEX(IF(AZ95="リメイク",装備マスタ!$Q$5:$U$67,装備マスタ!$C$5:$G$45),MATCH(AU107,IF(AZ95="リメイク",装備マスタ!$P$5:$P$67,装備マスタ!$B$5:$B137),0),MATCH(BB96,IF(AZ95="リメイク",装備マスタ!$Q$4:$U$4,装備マスタ!$C$4:$G$4),0))))</f>
        <v/>
      </c>
      <c r="BC107" s="3" t="str">
        <f>IF(AU107="","",IF(INDEX(IF(AZ95="リメイク",装備マスタ!$Q$5:$U$67,装備マスタ!$C$5:$G$45),MATCH(AU107,IF(AZ95="リメイク",装備マスタ!$P$5:$P$67,装備マスタ!$B$5:$B$45),0),MATCH(BC96,IF(AZ95="リメイク",装備マスタ!$Q$4:$U$4,装備マスタ!$C$4:$G$4),0))="","",INDEX(IF(AZ95="リメイク",装備マスタ!$Q$5:$U$67,装備マスタ!$C$5:$G$45),MATCH(AU107,IF(AZ95="リメイク",装備マスタ!$P$5:$P$67,装備マスタ!$B$5:$B137),0),MATCH(BC96,IF(AZ95="リメイク",装備マスタ!$Q$4:$U$4,装備マスタ!$C$4:$G$4),0))))</f>
        <v/>
      </c>
    </row>
    <row r="108" spans="2:55" x14ac:dyDescent="0.4">
      <c r="B108" s="67" t="s">
        <v>16</v>
      </c>
      <c r="C108" s="15"/>
      <c r="D108" s="16"/>
      <c r="E108" s="16"/>
      <c r="F108" s="26"/>
      <c r="G108" s="3" t="str">
        <f>IF(C108="","",IF(INDEX(IF(H95="リメイク",装備マスタ!$X$5:$AB$67,装備マスタ!$J$5:$N$45),MATCH(C108,IF(H95="リメイク",装備マスタ!$W$5:$W$67,装備マスタ!$I$5:$I$45),0),MATCH(G96,IF(H95="リメイク",装備マスタ!$X$4:$AB$4,装備マスタ!$J$4:$N$4),0))="","",INDEX(IF(H95="リメイク",装備マスタ!$X$5:$AB$67,装備マスタ!$J$5:$N$45),MATCH(C108,IF(H95="リメイク",装備マスタ!$W$5:$W$67,装備マスタ!$I$5:$I137),0),MATCH(G96,IF(H95="リメイク",装備マスタ!$X$4:$AB$4,装備マスタ!$J$4:$N$4),0))))</f>
        <v/>
      </c>
      <c r="H108" s="3" t="str">
        <f>IF(C108="","",IF(INDEX(IF(H95="リメイク",装備マスタ!$X$5:$AB$67,装備マスタ!$J$5:$N$45),MATCH(C108,IF(H95="リメイク",装備マスタ!$W$5:$W$67,装備マスタ!$I$5:$I$45),0),MATCH(H96,IF(H95="リメイク",装備マスタ!$X$4:$AB$4,装備マスタ!$J$4:$N$4),0))="","",INDEX(IF(H95="リメイク",装備マスタ!$X$5:$AB$67,装備マスタ!$J$5:$N$45),MATCH(C108,IF(H95="リメイク",装備マスタ!$W$5:$W$67,装備マスタ!$I$5:$I137),0),MATCH(H96,IF(H95="リメイク",装備マスタ!$X$4:$AB$4,装備マスタ!$J$4:$N$4),0))))</f>
        <v/>
      </c>
      <c r="I108" s="3" t="str">
        <f>IF(C108="","",IF(INDEX(IF(H95="リメイク",装備マスタ!$X$5:$AB$67,装備マスタ!$J$5:$N$45),MATCH(C108,IF(H95="リメイク",装備マスタ!$W$5:$W$67,装備マスタ!$I$5:$I$45),0),MATCH(I96,IF(H95="リメイク",装備マスタ!$X$4:$AB$4,装備マスタ!$J$4:$N$4),0))="","",INDEX(IF(H95="リメイク",装備マスタ!$X$5:$AB$67,装備マスタ!$J$5:$N$45),MATCH(C108,IF(H95="リメイク",装備マスタ!$W$5:$W$67,装備マスタ!$I$5:$I137),0),MATCH(I96,IF(H95="リメイク",装備マスタ!$X$4:$AB$4,装備マスタ!$J$4:$N$4),0))))</f>
        <v/>
      </c>
      <c r="J108" s="3" t="str">
        <f>IF(C108="","",IF(INDEX(IF(H95="リメイク",装備マスタ!$X$5:$AB$67,装備マスタ!$J$5:$N$45),MATCH(C108,IF(H95="リメイク",装備マスタ!$W$5:$W$67,装備マスタ!$I$5:$I$45),0),MATCH(J96,IF(H95="リメイク",装備マスタ!$X$4:$AB$4,装備マスタ!$J$4:$N$4),0))="","",INDEX(IF(H95="リメイク",装備マスタ!$X$5:$AB$67,装備マスタ!$J$5:$N$45),MATCH(C108,IF(H95="リメイク",装備マスタ!$W$5:$W$67,装備マスタ!$I$5:$I137),0),MATCH(J96,IF(H95="リメイク",装備マスタ!$X$4:$AB$4,装備マスタ!$J$4:$N$4),0))))</f>
        <v/>
      </c>
      <c r="K108" s="3" t="str">
        <f>IF(C108="","",IF(INDEX(IF(H95="リメイク",装備マスタ!$X$5:$AB$67,装備マスタ!$J$5:$N$45),MATCH(C108,IF(H95="リメイク",装備マスタ!$W$5:$W$67,装備マスタ!$I$5:$I$45),0),MATCH(K96,IF(H95="リメイク",装備マスタ!$X$4:$AB$4,装備マスタ!$J$4:$N$4),0))="","",INDEX(IF(H95="リメイク",装備マスタ!$X$5:$AB$67,装備マスタ!$J$5:$N$45),MATCH(C108,IF(H95="リメイク",装備マスタ!$W$5:$W$67,装備マスタ!$I$5:$I137),0),MATCH(K96,IF(H95="リメイク",装備マスタ!$X$4:$AB$4,装備マスタ!$J$4:$N$4),0))))</f>
        <v/>
      </c>
      <c r="L108" s="13"/>
      <c r="M108" s="67" t="s">
        <v>16</v>
      </c>
      <c r="N108" s="15"/>
      <c r="O108" s="16"/>
      <c r="P108" s="16"/>
      <c r="Q108" s="26"/>
      <c r="R108" s="3" t="str">
        <f>IF(N108="","",IF(INDEX(IF(S95="リメイク",装備マスタ!$X$5:$AB$67,装備マスタ!$J$5:$N$45),MATCH(N108,IF(S95="リメイク",装備マスタ!$W$5:$W$67,装備マスタ!$I$5:$I$45),0),MATCH(R96,IF(S95="リメイク",装備マスタ!$X$4:$AB$4,装備マスタ!$J$4:$N$4),0))="","",INDEX(IF(S95="リメイク",装備マスタ!$X$5:$AB$67,装備マスタ!$J$5:$N$45),MATCH(N108,IF(S95="リメイク",装備マスタ!$W$5:$W$67,装備マスタ!$I$5:$I137),0),MATCH(R96,IF(S95="リメイク",装備マスタ!$X$4:$AB$4,装備マスタ!$J$4:$N$4),0))))</f>
        <v/>
      </c>
      <c r="S108" s="3" t="str">
        <f>IF(N108="","",IF(INDEX(IF(S95="リメイク",装備マスタ!$X$5:$AB$67,装備マスタ!$J$5:$N$45),MATCH(N108,IF(S95="リメイク",装備マスタ!$W$5:$W$67,装備マスタ!$I$5:$I$45),0),MATCH(S96,IF(S95="リメイク",装備マスタ!$X$4:$AB$4,装備マスタ!$J$4:$N$4),0))="","",INDEX(IF(S95="リメイク",装備マスタ!$X$5:$AB$67,装備マスタ!$J$5:$N$45),MATCH(N108,IF(S95="リメイク",装備マスタ!$W$5:$W$67,装備マスタ!$I$5:$I137),0),MATCH(S96,IF(S95="リメイク",装備マスタ!$X$4:$AB$4,装備マスタ!$J$4:$N$4),0))))</f>
        <v/>
      </c>
      <c r="T108" s="3" t="str">
        <f>IF(N108="","",IF(INDEX(IF(S95="リメイク",装備マスタ!$X$5:$AB$67,装備マスタ!$J$5:$N$45),MATCH(N108,IF(S95="リメイク",装備マスタ!$W$5:$W$67,装備マスタ!$I$5:$I$45),0),MATCH(T96,IF(S95="リメイク",装備マスタ!$X$4:$AB$4,装備マスタ!$J$4:$N$4),0))="","",INDEX(IF(S95="リメイク",装備マスタ!$X$5:$AB$67,装備マスタ!$J$5:$N$45),MATCH(N108,IF(S95="リメイク",装備マスタ!$W$5:$W$67,装備マスタ!$I$5:$I137),0),MATCH(T96,IF(S95="リメイク",装備マスタ!$X$4:$AB$4,装備マスタ!$J$4:$N$4),0))))</f>
        <v/>
      </c>
      <c r="U108" s="3" t="str">
        <f>IF(N108="","",IF(INDEX(IF(S95="リメイク",装備マスタ!$X$5:$AB$67,装備マスタ!$J$5:$N$45),MATCH(N108,IF(S95="リメイク",装備マスタ!$W$5:$W$67,装備マスタ!$I$5:$I$45),0),MATCH(U96,IF(S95="リメイク",装備マスタ!$X$4:$AB$4,装備マスタ!$J$4:$N$4),0))="","",INDEX(IF(S95="リメイク",装備マスタ!$X$5:$AB$67,装備マスタ!$J$5:$N$45),MATCH(N108,IF(S95="リメイク",装備マスタ!$W$5:$W$67,装備マスタ!$I$5:$I137),0),MATCH(U96,IF(S95="リメイク",装備マスタ!$X$4:$AB$4,装備マスタ!$J$4:$N$4),0))))</f>
        <v/>
      </c>
      <c r="V108" s="3" t="str">
        <f>IF(N108="","",IF(INDEX(IF(S95="リメイク",装備マスタ!$X$5:$AB$67,装備マスタ!$J$5:$N$45),MATCH(N108,IF(S95="リメイク",装備マスタ!$W$5:$W$67,装備マスタ!$I$5:$I$45),0),MATCH(V96,IF(S95="リメイク",装備マスタ!$X$4:$AB$4,装備マスタ!$J$4:$N$4),0))="","",INDEX(IF(S95="リメイク",装備マスタ!$X$5:$AB$67,装備マスタ!$J$5:$N$45),MATCH(N108,IF(S95="リメイク",装備マスタ!$W$5:$W$67,装備マスタ!$I$5:$I137),0),MATCH(V96,IF(S95="リメイク",装備マスタ!$X$4:$AB$4,装備マスタ!$J$4:$N$4),0))))</f>
        <v/>
      </c>
      <c r="W108" s="13"/>
      <c r="X108" s="67" t="s">
        <v>16</v>
      </c>
      <c r="Y108" s="15"/>
      <c r="Z108" s="16"/>
      <c r="AA108" s="16"/>
      <c r="AB108" s="26"/>
      <c r="AC108" s="3" t="str">
        <f>IF(Y108="","",IF(INDEX(IF(AD95="リメイク",装備マスタ!$X$5:$AB$67,装備マスタ!$J$5:$N$45),MATCH(Y108,IF(AD95="リメイク",装備マスタ!$W$5:$W$67,装備マスタ!$I$5:$I$45),0),MATCH(AC96,IF(AD95="リメイク",装備マスタ!$X$4:$AB$4,装備マスタ!$J$4:$N$4),0))="","",INDEX(IF(AD95="リメイク",装備マスタ!$X$5:$AB$67,装備マスタ!$J$5:$N$45),MATCH(Y108,IF(AD95="リメイク",装備マスタ!$W$5:$W$67,装備マスタ!$I$5:$I137),0),MATCH(AC96,IF(AD95="リメイク",装備マスタ!$X$4:$AB$4,装備マスタ!$J$4:$N$4),0))))</f>
        <v/>
      </c>
      <c r="AD108" s="3" t="str">
        <f>IF(Y108="","",IF(INDEX(IF(AD95="リメイク",装備マスタ!$X$5:$AB$67,装備マスタ!$J$5:$N$45),MATCH(Y108,IF(AD95="リメイク",装備マスタ!$W$5:$W$67,装備マスタ!$I$5:$I$45),0),MATCH(AD96,IF(AD95="リメイク",装備マスタ!$X$4:$AB$4,装備マスタ!$J$4:$N$4),0))="","",INDEX(IF(AD95="リメイク",装備マスタ!$X$5:$AB$67,装備マスタ!$J$5:$N$45),MATCH(Y108,IF(AD95="リメイク",装備マスタ!$W$5:$W$67,装備マスタ!$I$5:$I137),0),MATCH(AD96,IF(AD95="リメイク",装備マスタ!$X$4:$AB$4,装備マスタ!$J$4:$N$4),0))))</f>
        <v/>
      </c>
      <c r="AE108" s="3" t="str">
        <f>IF(Y108="","",IF(INDEX(IF(AD95="リメイク",装備マスタ!$X$5:$AB$67,装備マスタ!$J$5:$N$45),MATCH(Y108,IF(AD95="リメイク",装備マスタ!$W$5:$W$67,装備マスタ!$I$5:$I$45),0),MATCH(AE96,IF(AD95="リメイク",装備マスタ!$X$4:$AB$4,装備マスタ!$J$4:$N$4),0))="","",INDEX(IF(AD95="リメイク",装備マスタ!$X$5:$AB$67,装備マスタ!$J$5:$N$45),MATCH(Y108,IF(AD95="リメイク",装備マスタ!$W$5:$W$67,装備マスタ!$I$5:$I137),0),MATCH(AE96,IF(AD95="リメイク",装備マスタ!$X$4:$AB$4,装備マスタ!$J$4:$N$4),0))))</f>
        <v/>
      </c>
      <c r="AF108" s="3" t="str">
        <f>IF(Y108="","",IF(INDEX(IF(AD95="リメイク",装備マスタ!$X$5:$AB$67,装備マスタ!$J$5:$N$45),MATCH(Y108,IF(AD95="リメイク",装備マスタ!$W$5:$W$67,装備マスタ!$I$5:$I$45),0),MATCH(AF96,IF(AD95="リメイク",装備マスタ!$X$4:$AB$4,装備マスタ!$J$4:$N$4),0))="","",INDEX(IF(AD95="リメイク",装備マスタ!$X$5:$AB$67,装備マスタ!$J$5:$N$45),MATCH(Y108,IF(AD95="リメイク",装備マスタ!$W$5:$W$67,装備マスタ!$I$5:$I137),0),MATCH(AF96,IF(AD95="リメイク",装備マスタ!$X$4:$AB$4,装備マスタ!$J$4:$N$4),0))))</f>
        <v/>
      </c>
      <c r="AG108" s="3" t="str">
        <f>IF(Y108="","",IF(INDEX(IF(AD95="リメイク",装備マスタ!$X$5:$AB$67,装備マスタ!$J$5:$N$45),MATCH(Y108,IF(AD95="リメイク",装備マスタ!$W$5:$W$67,装備マスタ!$I$5:$I$45),0),MATCH(AG96,IF(AD95="リメイク",装備マスタ!$X$4:$AB$4,装備マスタ!$J$4:$N$4),0))="","",INDEX(IF(AD95="リメイク",装備マスタ!$X$5:$AB$67,装備マスタ!$J$5:$N$45),MATCH(Y108,IF(AD95="リメイク",装備マスタ!$W$5:$W$67,装備マスタ!$I$5:$I137),0),MATCH(AG96,IF(AD95="リメイク",装備マスタ!$X$4:$AB$4,装備マスタ!$J$4:$N$4),0))))</f>
        <v/>
      </c>
      <c r="AH108" s="13"/>
      <c r="AI108" s="67" t="s">
        <v>16</v>
      </c>
      <c r="AJ108" s="15"/>
      <c r="AK108" s="16"/>
      <c r="AL108" s="16"/>
      <c r="AM108" s="26"/>
      <c r="AN108" s="3" t="str">
        <f>IF(AJ108="","",IF(INDEX(IF(AO95="リメイク",装備マスタ!$X$5:$AB$67,装備マスタ!$J$5:$N$45),MATCH(AJ108,IF(AO95="リメイク",装備マスタ!$W$5:$W$67,装備マスタ!$I$5:$I$45),0),MATCH(AN96,IF(AO95="リメイク",装備マスタ!$X$4:$AB$4,装備マスタ!$J$4:$N$4),0))="","",INDEX(IF(AO95="リメイク",装備マスタ!$X$5:$AB$67,装備マスタ!$J$5:$N$45),MATCH(AJ108,IF(AO95="リメイク",装備マスタ!$W$5:$W$67,装備マスタ!$I$5:$I137),0),MATCH(AN96,IF(AO95="リメイク",装備マスタ!$X$4:$AB$4,装備マスタ!$J$4:$N$4),0))))</f>
        <v/>
      </c>
      <c r="AO108" s="3" t="str">
        <f>IF(AJ108="","",IF(INDEX(IF(AO95="リメイク",装備マスタ!$X$5:$AB$67,装備マスタ!$J$5:$N$45),MATCH(AJ108,IF(AO95="リメイク",装備マスタ!$W$5:$W$67,装備マスタ!$I$5:$I$45),0),MATCH(AO96,IF(AO95="リメイク",装備マスタ!$X$4:$AB$4,装備マスタ!$J$4:$N$4),0))="","",INDEX(IF(AO95="リメイク",装備マスタ!$X$5:$AB$67,装備マスタ!$J$5:$N$45),MATCH(AJ108,IF(AO95="リメイク",装備マスタ!$W$5:$W$67,装備マスタ!$I$5:$I137),0),MATCH(AO96,IF(AO95="リメイク",装備マスタ!$X$4:$AB$4,装備マスタ!$J$4:$N$4),0))))</f>
        <v/>
      </c>
      <c r="AP108" s="3" t="str">
        <f>IF(AJ108="","",IF(INDEX(IF(AO95="リメイク",装備マスタ!$X$5:$AB$67,装備マスタ!$J$5:$N$45),MATCH(AJ108,IF(AO95="リメイク",装備マスタ!$W$5:$W$67,装備マスタ!$I$5:$I$45),0),MATCH(AP96,IF(AO95="リメイク",装備マスタ!$X$4:$AB$4,装備マスタ!$J$4:$N$4),0))="","",INDEX(IF(AO95="リメイク",装備マスタ!$X$5:$AB$67,装備マスタ!$J$5:$N$45),MATCH(AJ108,IF(AO95="リメイク",装備マスタ!$W$5:$W$67,装備マスタ!$I$5:$I137),0),MATCH(AP96,IF(AO95="リメイク",装備マスタ!$X$4:$AB$4,装備マスタ!$J$4:$N$4),0))))</f>
        <v/>
      </c>
      <c r="AQ108" s="3" t="str">
        <f>IF(AJ108="","",IF(INDEX(IF(AO95="リメイク",装備マスタ!$X$5:$AB$67,装備マスタ!$J$5:$N$45),MATCH(AJ108,IF(AO95="リメイク",装備マスタ!$W$5:$W$67,装備マスタ!$I$5:$I$45),0),MATCH(AQ96,IF(AO95="リメイク",装備マスタ!$X$4:$AB$4,装備マスタ!$J$4:$N$4),0))="","",INDEX(IF(AO95="リメイク",装備マスタ!$X$5:$AB$67,装備マスタ!$J$5:$N$45),MATCH(AJ108,IF(AO95="リメイク",装備マスタ!$W$5:$W$67,装備マスタ!$I$5:$I137),0),MATCH(AQ96,IF(AO95="リメイク",装備マスタ!$X$4:$AB$4,装備マスタ!$J$4:$N$4),0))))</f>
        <v/>
      </c>
      <c r="AR108" s="3" t="str">
        <f>IF(AJ108="","",IF(INDEX(IF(AO95="リメイク",装備マスタ!$X$5:$AB$67,装備マスタ!$J$5:$N$45),MATCH(AJ108,IF(AO95="リメイク",装備マスタ!$W$5:$W$67,装備マスタ!$I$5:$I$45),0),MATCH(AR96,IF(AO95="リメイク",装備マスタ!$X$4:$AB$4,装備マスタ!$J$4:$N$4),0))="","",INDEX(IF(AO95="リメイク",装備マスタ!$X$5:$AB$67,装備マスタ!$J$5:$N$45),MATCH(AJ108,IF(AO95="リメイク",装備マスタ!$W$5:$W$67,装備マスタ!$I$5:$I137),0),MATCH(AR96,IF(AO95="リメイク",装備マスタ!$X$4:$AB$4,装備マスタ!$J$4:$N$4),0))))</f>
        <v/>
      </c>
      <c r="AS108" s="13"/>
      <c r="AT108" s="67" t="s">
        <v>16</v>
      </c>
      <c r="AU108" s="15"/>
      <c r="AV108" s="16"/>
      <c r="AW108" s="16"/>
      <c r="AX108" s="26"/>
      <c r="AY108" s="3" t="str">
        <f>IF(AU108="","",IF(INDEX(IF(AZ95="リメイク",装備マスタ!$X$5:$AB$67,装備マスタ!$J$5:$N$45),MATCH(AU108,IF(AZ95="リメイク",装備マスタ!$W$5:$W$67,装備マスタ!$I$5:$I$45),0),MATCH(AY96,IF(AZ95="リメイク",装備マスタ!$X$4:$AB$4,装備マスタ!$J$4:$N$4),0))="","",INDEX(IF(AZ95="リメイク",装備マスタ!$X$5:$AB$67,装備マスタ!$J$5:$N$45),MATCH(AU108,IF(AZ95="リメイク",装備マスタ!$W$5:$W$67,装備マスタ!$I$5:$I137),0),MATCH(AY96,IF(AZ95="リメイク",装備マスタ!$X$4:$AB$4,装備マスタ!$J$4:$N$4),0))))</f>
        <v/>
      </c>
      <c r="AZ108" s="3" t="str">
        <f>IF(AU108="","",IF(INDEX(IF(AZ95="リメイク",装備マスタ!$X$5:$AB$67,装備マスタ!$J$5:$N$45),MATCH(AU108,IF(AZ95="リメイク",装備マスタ!$W$5:$W$67,装備マスタ!$I$5:$I$45),0),MATCH(AZ96,IF(AZ95="リメイク",装備マスタ!$X$4:$AB$4,装備マスタ!$J$4:$N$4),0))="","",INDEX(IF(AZ95="リメイク",装備マスタ!$X$5:$AB$67,装備マスタ!$J$5:$N$45),MATCH(AU108,IF(AZ95="リメイク",装備マスタ!$W$5:$W$67,装備マスタ!$I$5:$I137),0),MATCH(AZ96,IF(AZ95="リメイク",装備マスタ!$X$4:$AB$4,装備マスタ!$J$4:$N$4),0))))</f>
        <v/>
      </c>
      <c r="BA108" s="3" t="str">
        <f>IF(AU108="","",IF(INDEX(IF(AZ95="リメイク",装備マスタ!$X$5:$AB$67,装備マスタ!$J$5:$N$45),MATCH(AU108,IF(AZ95="リメイク",装備マスタ!$W$5:$W$67,装備マスタ!$I$5:$I$45),0),MATCH(BA96,IF(AZ95="リメイク",装備マスタ!$X$4:$AB$4,装備マスタ!$J$4:$N$4),0))="","",INDEX(IF(AZ95="リメイク",装備マスタ!$X$5:$AB$67,装備マスタ!$J$5:$N$45),MATCH(AU108,IF(AZ95="リメイク",装備マスタ!$W$5:$W$67,装備マスタ!$I$5:$I137),0),MATCH(BA96,IF(AZ95="リメイク",装備マスタ!$X$4:$AB$4,装備マスタ!$J$4:$N$4),0))))</f>
        <v/>
      </c>
      <c r="BB108" s="3" t="str">
        <f>IF(AU108="","",IF(INDEX(IF(AZ95="リメイク",装備マスタ!$X$5:$AB$67,装備マスタ!$J$5:$N$45),MATCH(AU108,IF(AZ95="リメイク",装備マスタ!$W$5:$W$67,装備マスタ!$I$5:$I$45),0),MATCH(BB96,IF(AZ95="リメイク",装備マスタ!$X$4:$AB$4,装備マスタ!$J$4:$N$4),0))="","",INDEX(IF(AZ95="リメイク",装備マスタ!$X$5:$AB$67,装備マスタ!$J$5:$N$45),MATCH(AU108,IF(AZ95="リメイク",装備マスタ!$W$5:$W$67,装備マスタ!$I$5:$I137),0),MATCH(BB96,IF(AZ95="リメイク",装備マスタ!$X$4:$AB$4,装備マスタ!$J$4:$N$4),0))))</f>
        <v/>
      </c>
      <c r="BC108" s="3" t="str">
        <f>IF(AU108="","",IF(INDEX(IF(AZ95="リメイク",装備マスタ!$X$5:$AB$67,装備マスタ!$J$5:$N$45),MATCH(AU108,IF(AZ95="リメイク",装備マスタ!$W$5:$W$67,装備マスタ!$I$5:$I$45),0),MATCH(BC96,IF(AZ95="リメイク",装備マスタ!$X$4:$AB$4,装備マスタ!$J$4:$N$4),0))="","",INDEX(IF(AZ95="リメイク",装備マスタ!$X$5:$AB$67,装備マスタ!$J$5:$N$45),MATCH(AU108,IF(AZ95="リメイク",装備マスタ!$W$5:$W$67,装備マスタ!$I$5:$I137),0),MATCH(BC96,IF(AZ95="リメイク",装備マスタ!$X$4:$AB$4,装備マスタ!$J$4:$N$4),0))))</f>
        <v/>
      </c>
    </row>
    <row r="109" spans="2:55" x14ac:dyDescent="0.4">
      <c r="B109" s="67" t="s">
        <v>17</v>
      </c>
      <c r="C109" s="15"/>
      <c r="D109" s="16"/>
      <c r="E109" s="16"/>
      <c r="F109" s="26"/>
      <c r="G109" s="3" t="str">
        <f>IF(C109="","",IF(INDEX(IF(H95="リメイク",装備マスタ!$X$5:$AB$67,装備マスタ!$J$5:$N$45),MATCH(C109,IF(H95="リメイク",装備マスタ!$W$5:$W$67,装備マスタ!$I$5:$I$45),0),MATCH(G96,IF(H95="リメイク",装備マスタ!$X$4:$AB$4,装備マスタ!$J$4:$N$4),0))="","",INDEX(IF(H95="リメイク",装備マスタ!$X$5:$AB$67,装備マスタ!$J$5:$N$45),MATCH(C109,IF(H95="リメイク",装備マスタ!$W$5:$W$67,装備マスタ!$I$5:$I137),0),MATCH(G96,IF(H95="リメイク",装備マスタ!$X$4:$AB$4,装備マスタ!$J$4:$N$4),0))))</f>
        <v/>
      </c>
      <c r="H109" s="3" t="str">
        <f>IF(C109="","",IF(INDEX(IF(H95="リメイク",装備マスタ!$X$5:$AB$67,装備マスタ!$J$5:$N$45),MATCH(C109,IF(H95="リメイク",装備マスタ!$W$5:$W$67,装備マスタ!$I$5:$I$45),0),MATCH(H96,IF(H95="リメイク",装備マスタ!$X$4:$AB$4,装備マスタ!$J$4:$N$4),0))="","",INDEX(IF(H95="リメイク",装備マスタ!$X$5:$AB$67,装備マスタ!$J$5:$N$45),MATCH(C109,IF(H95="リメイク",装備マスタ!$W$5:$W$67,装備マスタ!$I$5:$I137),0),MATCH(H96,IF(H95="リメイク",装備マスタ!$X$4:$AB$4,装備マスタ!$J$4:$N$4),0))))</f>
        <v/>
      </c>
      <c r="I109" s="3" t="str">
        <f>IF(C109="","",IF(INDEX(IF(H95="リメイク",装備マスタ!$X$5:$AB$67,装備マスタ!$J$5:$N$45),MATCH(C109,IF(H95="リメイク",装備マスタ!$W$5:$W$67,装備マスタ!$I$5:$I$45),0),MATCH(I96,IF(H95="リメイク",装備マスタ!$X$4:$AB$4,装備マスタ!$J$4:$N$4),0))="","",INDEX(IF(H95="リメイク",装備マスタ!$X$5:$AB$67,装備マスタ!$J$5:$N$45),MATCH(C109,IF(H95="リメイク",装備マスタ!$W$5:$W$67,装備マスタ!$I$5:$I137),0),MATCH(I96,IF(H95="リメイク",装備マスタ!$X$4:$AB$4,装備マスタ!$J$4:$N$4),0))))</f>
        <v/>
      </c>
      <c r="J109" s="3" t="str">
        <f>IF(C109="","",IF(INDEX(IF(H95="リメイク",装備マスタ!$X$5:$AB$67,装備マスタ!$J$5:$N$45),MATCH(C109,IF(H95="リメイク",装備マスタ!$W$5:$W$67,装備マスタ!$I$5:$I$45),0),MATCH(J96,IF(H95="リメイク",装備マスタ!$X$4:$AB$4,装備マスタ!$J$4:$N$4),0))="","",INDEX(IF(H95="リメイク",装備マスタ!$X$5:$AB$67,装備マスタ!$J$5:$N$45),MATCH(C109,IF(H95="リメイク",装備マスタ!$W$5:$W$67,装備マスタ!$I$5:$I137),0),MATCH(J96,IF(H95="リメイク",装備マスタ!$X$4:$AB$4,装備マスタ!$J$4:$N$4),0))))</f>
        <v/>
      </c>
      <c r="K109" s="3" t="str">
        <f>IF(C109="","",IF(INDEX(IF(H95="リメイク",装備マスタ!$X$5:$AB$67,装備マスタ!$J$5:$N$45),MATCH(C109,IF(H95="リメイク",装備マスタ!$W$5:$W$67,装備マスタ!$I$5:$I$45),0),MATCH(K96,IF(H95="リメイク",装備マスタ!$X$4:$AB$4,装備マスタ!$J$4:$N$4),0))="","",INDEX(IF(H95="リメイク",装備マスタ!$X$5:$AB$67,装備マスタ!$J$5:$N$45),MATCH(C109,IF(H95="リメイク",装備マスタ!$W$5:$W$67,装備マスタ!$I$5:$I137),0),MATCH(K96,IF(H95="リメイク",装備マスタ!$X$4:$AB$4,装備マスタ!$J$4:$N$4),0))))</f>
        <v/>
      </c>
      <c r="L109" s="13"/>
      <c r="M109" s="67" t="s">
        <v>17</v>
      </c>
      <c r="N109" s="15"/>
      <c r="O109" s="16"/>
      <c r="P109" s="16"/>
      <c r="Q109" s="26"/>
      <c r="R109" s="3" t="str">
        <f>IF(N109="","",IF(INDEX(IF(S95="リメイク",装備マスタ!$X$5:$AB$67,装備マスタ!$J$5:$N$45),MATCH(N109,IF(S95="リメイク",装備マスタ!$W$5:$W$67,装備マスタ!$I$5:$I$45),0),MATCH(R96,IF(S95="リメイク",装備マスタ!$X$4:$AB$4,装備マスタ!$J$4:$N$4),0))="","",INDEX(IF(S95="リメイク",装備マスタ!$X$5:$AB$67,装備マスタ!$J$5:$N$45),MATCH(N109,IF(S95="リメイク",装備マスタ!$W$5:$W$67,装備マスタ!$I$5:$I137),0),MATCH(R96,IF(S95="リメイク",装備マスタ!$X$4:$AB$4,装備マスタ!$J$4:$N$4),0))))</f>
        <v/>
      </c>
      <c r="S109" s="3" t="str">
        <f>IF(N109="","",IF(INDEX(IF(S95="リメイク",装備マスタ!$X$5:$AB$67,装備マスタ!$J$5:$N$45),MATCH(N109,IF(S95="リメイク",装備マスタ!$W$5:$W$67,装備マスタ!$I$5:$I$45),0),MATCH(S96,IF(S95="リメイク",装備マスタ!$X$4:$AB$4,装備マスタ!$J$4:$N$4),0))="","",INDEX(IF(S95="リメイク",装備マスタ!$X$5:$AB$67,装備マスタ!$J$5:$N$45),MATCH(N109,IF(S95="リメイク",装備マスタ!$W$5:$W$67,装備マスタ!$I$5:$I137),0),MATCH(S96,IF(S95="リメイク",装備マスタ!$X$4:$AB$4,装備マスタ!$J$4:$N$4),0))))</f>
        <v/>
      </c>
      <c r="T109" s="3" t="str">
        <f>IF(N109="","",IF(INDEX(IF(S95="リメイク",装備マスタ!$X$5:$AB$67,装備マスタ!$J$5:$N$45),MATCH(N109,IF(S95="リメイク",装備マスタ!$W$5:$W$67,装備マスタ!$I$5:$I$45),0),MATCH(T96,IF(S95="リメイク",装備マスタ!$X$4:$AB$4,装備マスタ!$J$4:$N$4),0))="","",INDEX(IF(S95="リメイク",装備マスタ!$X$5:$AB$67,装備マスタ!$J$5:$N$45),MATCH(N109,IF(S95="リメイク",装備マスタ!$W$5:$W$67,装備マスタ!$I$5:$I137),0),MATCH(T96,IF(S95="リメイク",装備マスタ!$X$4:$AB$4,装備マスタ!$J$4:$N$4),0))))</f>
        <v/>
      </c>
      <c r="U109" s="3" t="str">
        <f>IF(N109="","",IF(INDEX(IF(S95="リメイク",装備マスタ!$X$5:$AB$67,装備マスタ!$J$5:$N$45),MATCH(N109,IF(S95="リメイク",装備マスタ!$W$5:$W$67,装備マスタ!$I$5:$I$45),0),MATCH(U96,IF(S95="リメイク",装備マスタ!$X$4:$AB$4,装備マスタ!$J$4:$N$4),0))="","",INDEX(IF(S95="リメイク",装備マスタ!$X$5:$AB$67,装備マスタ!$J$5:$N$45),MATCH(N109,IF(S95="リメイク",装備マスタ!$W$5:$W$67,装備マスタ!$I$5:$I137),0),MATCH(U96,IF(S95="リメイク",装備マスタ!$X$4:$AB$4,装備マスタ!$J$4:$N$4),0))))</f>
        <v/>
      </c>
      <c r="V109" s="3" t="str">
        <f>IF(N109="","",IF(INDEX(IF(S95="リメイク",装備マスタ!$X$5:$AB$67,装備マスタ!$J$5:$N$45),MATCH(N109,IF(S95="リメイク",装備マスタ!$W$5:$W$67,装備マスタ!$I$5:$I$45),0),MATCH(V96,IF(S95="リメイク",装備マスタ!$X$4:$AB$4,装備マスタ!$J$4:$N$4),0))="","",INDEX(IF(S95="リメイク",装備マスタ!$X$5:$AB$67,装備マスタ!$J$5:$N$45),MATCH(N109,IF(S95="リメイク",装備マスタ!$W$5:$W$67,装備マスタ!$I$5:$I137),0),MATCH(V96,IF(S95="リメイク",装備マスタ!$X$4:$AB$4,装備マスタ!$J$4:$N$4),0))))</f>
        <v/>
      </c>
      <c r="W109" s="13"/>
      <c r="X109" s="67" t="s">
        <v>17</v>
      </c>
      <c r="Y109" s="15"/>
      <c r="Z109" s="16"/>
      <c r="AA109" s="16"/>
      <c r="AB109" s="26"/>
      <c r="AC109" s="3" t="str">
        <f>IF(Y109="","",IF(INDEX(IF(AD95="リメイク",装備マスタ!$X$5:$AB$67,装備マスタ!$J$5:$N$45),MATCH(Y109,IF(AD95="リメイク",装備マスタ!$W$5:$W$67,装備マスタ!$I$5:$I$45),0),MATCH(AC96,IF(AD95="リメイク",装備マスタ!$X$4:$AB$4,装備マスタ!$J$4:$N$4),0))="","",INDEX(IF(AD95="リメイク",装備マスタ!$X$5:$AB$67,装備マスタ!$J$5:$N$45),MATCH(Y109,IF(AD95="リメイク",装備マスタ!$W$5:$W$67,装備マスタ!$I$5:$I137),0),MATCH(AC96,IF(AD95="リメイク",装備マスタ!$X$4:$AB$4,装備マスタ!$J$4:$N$4),0))))</f>
        <v/>
      </c>
      <c r="AD109" s="3" t="str">
        <f>IF(Y109="","",IF(INDEX(IF(AD95="リメイク",装備マスタ!$X$5:$AB$67,装備マスタ!$J$5:$N$45),MATCH(Y109,IF(AD95="リメイク",装備マスタ!$W$5:$W$67,装備マスタ!$I$5:$I$45),0),MATCH(AD96,IF(AD95="リメイク",装備マスタ!$X$4:$AB$4,装備マスタ!$J$4:$N$4),0))="","",INDEX(IF(AD95="リメイク",装備マスタ!$X$5:$AB$67,装備マスタ!$J$5:$N$45),MATCH(Y109,IF(AD95="リメイク",装備マスタ!$W$5:$W$67,装備マスタ!$I$5:$I137),0),MATCH(AD96,IF(AD95="リメイク",装備マスタ!$X$4:$AB$4,装備マスタ!$J$4:$N$4),0))))</f>
        <v/>
      </c>
      <c r="AE109" s="3" t="str">
        <f>IF(Y109="","",IF(INDEX(IF(AD95="リメイク",装備マスタ!$X$5:$AB$67,装備マスタ!$J$5:$N$45),MATCH(Y109,IF(AD95="リメイク",装備マスタ!$W$5:$W$67,装備マスタ!$I$5:$I$45),0),MATCH(AE96,IF(AD95="リメイク",装備マスタ!$X$4:$AB$4,装備マスタ!$J$4:$N$4),0))="","",INDEX(IF(AD95="リメイク",装備マスタ!$X$5:$AB$67,装備マスタ!$J$5:$N$45),MATCH(Y109,IF(AD95="リメイク",装備マスタ!$W$5:$W$67,装備マスタ!$I$5:$I137),0),MATCH(AE96,IF(AD95="リメイク",装備マスタ!$X$4:$AB$4,装備マスタ!$J$4:$N$4),0))))</f>
        <v/>
      </c>
      <c r="AF109" s="3" t="str">
        <f>IF(Y109="","",IF(INDEX(IF(AD95="リメイク",装備マスタ!$X$5:$AB$67,装備マスタ!$J$5:$N$45),MATCH(Y109,IF(AD95="リメイク",装備マスタ!$W$5:$W$67,装備マスタ!$I$5:$I$45),0),MATCH(AF96,IF(AD95="リメイク",装備マスタ!$X$4:$AB$4,装備マスタ!$J$4:$N$4),0))="","",INDEX(IF(AD95="リメイク",装備マスタ!$X$5:$AB$67,装備マスタ!$J$5:$N$45),MATCH(Y109,IF(AD95="リメイク",装備マスタ!$W$5:$W$67,装備マスタ!$I$5:$I137),0),MATCH(AF96,IF(AD95="リメイク",装備マスタ!$X$4:$AB$4,装備マスタ!$J$4:$N$4),0))))</f>
        <v/>
      </c>
      <c r="AG109" s="3" t="str">
        <f>IF(Y109="","",IF(INDEX(IF(AD95="リメイク",装備マスタ!$X$5:$AB$67,装備マスタ!$J$5:$N$45),MATCH(Y109,IF(AD95="リメイク",装備マスタ!$W$5:$W$67,装備マスタ!$I$5:$I$45),0),MATCH(AG96,IF(AD95="リメイク",装備マスタ!$X$4:$AB$4,装備マスタ!$J$4:$N$4),0))="","",INDEX(IF(AD95="リメイク",装備マスタ!$X$5:$AB$67,装備マスタ!$J$5:$N$45),MATCH(Y109,IF(AD95="リメイク",装備マスタ!$W$5:$W$67,装備マスタ!$I$5:$I137),0),MATCH(AG96,IF(AD95="リメイク",装備マスタ!$X$4:$AB$4,装備マスタ!$J$4:$N$4),0))))</f>
        <v/>
      </c>
      <c r="AH109" s="13"/>
      <c r="AI109" s="67" t="s">
        <v>17</v>
      </c>
      <c r="AJ109" s="15"/>
      <c r="AK109" s="16"/>
      <c r="AL109" s="16"/>
      <c r="AM109" s="26"/>
      <c r="AN109" s="3" t="str">
        <f>IF(AJ109="","",IF(INDEX(IF(AO95="リメイク",装備マスタ!$X$5:$AB$67,装備マスタ!$J$5:$N$45),MATCH(AJ109,IF(AO95="リメイク",装備マスタ!$W$5:$W$67,装備マスタ!$I$5:$I$45),0),MATCH(AN96,IF(AO95="リメイク",装備マスタ!$X$4:$AB$4,装備マスタ!$J$4:$N$4),0))="","",INDEX(IF(AO95="リメイク",装備マスタ!$X$5:$AB$67,装備マスタ!$J$5:$N$45),MATCH(AJ109,IF(AO95="リメイク",装備マスタ!$W$5:$W$67,装備マスタ!$I$5:$I137),0),MATCH(AN96,IF(AO95="リメイク",装備マスタ!$X$4:$AB$4,装備マスタ!$J$4:$N$4),0))))</f>
        <v/>
      </c>
      <c r="AO109" s="3" t="str">
        <f>IF(AJ109="","",IF(INDEX(IF(AO95="リメイク",装備マスタ!$X$5:$AB$67,装備マスタ!$J$5:$N$45),MATCH(AJ109,IF(AO95="リメイク",装備マスタ!$W$5:$W$67,装備マスタ!$I$5:$I$45),0),MATCH(AO96,IF(AO95="リメイク",装備マスタ!$X$4:$AB$4,装備マスタ!$J$4:$N$4),0))="","",INDEX(IF(AO95="リメイク",装備マスタ!$X$5:$AB$67,装備マスタ!$J$5:$N$45),MATCH(AJ109,IF(AO95="リメイク",装備マスタ!$W$5:$W$67,装備マスタ!$I$5:$I137),0),MATCH(AO96,IF(AO95="リメイク",装備マスタ!$X$4:$AB$4,装備マスタ!$J$4:$N$4),0))))</f>
        <v/>
      </c>
      <c r="AP109" s="3" t="str">
        <f>IF(AJ109="","",IF(INDEX(IF(AO95="リメイク",装備マスタ!$X$5:$AB$67,装備マスタ!$J$5:$N$45),MATCH(AJ109,IF(AO95="リメイク",装備マスタ!$W$5:$W$67,装備マスタ!$I$5:$I$45),0),MATCH(AP96,IF(AO95="リメイク",装備マスタ!$X$4:$AB$4,装備マスタ!$J$4:$N$4),0))="","",INDEX(IF(AO95="リメイク",装備マスタ!$X$5:$AB$67,装備マスタ!$J$5:$N$45),MATCH(AJ109,IF(AO95="リメイク",装備マスタ!$W$5:$W$67,装備マスタ!$I$5:$I137),0),MATCH(AP96,IF(AO95="リメイク",装備マスタ!$X$4:$AB$4,装備マスタ!$J$4:$N$4),0))))</f>
        <v/>
      </c>
      <c r="AQ109" s="3" t="str">
        <f>IF(AJ109="","",IF(INDEX(IF(AO95="リメイク",装備マスタ!$X$5:$AB$67,装備マスタ!$J$5:$N$45),MATCH(AJ109,IF(AO95="リメイク",装備マスタ!$W$5:$W$67,装備マスタ!$I$5:$I$45),0),MATCH(AQ96,IF(AO95="リメイク",装備マスタ!$X$4:$AB$4,装備マスタ!$J$4:$N$4),0))="","",INDEX(IF(AO95="リメイク",装備マスタ!$X$5:$AB$67,装備マスタ!$J$5:$N$45),MATCH(AJ109,IF(AO95="リメイク",装備マスタ!$W$5:$W$67,装備マスタ!$I$5:$I137),0),MATCH(AQ96,IF(AO95="リメイク",装備マスタ!$X$4:$AB$4,装備マスタ!$J$4:$N$4),0))))</f>
        <v/>
      </c>
      <c r="AR109" s="3" t="str">
        <f>IF(AJ109="","",IF(INDEX(IF(AO95="リメイク",装備マスタ!$X$5:$AB$67,装備マスタ!$J$5:$N$45),MATCH(AJ109,IF(AO95="リメイク",装備マスタ!$W$5:$W$67,装備マスタ!$I$5:$I$45),0),MATCH(AR96,IF(AO95="リメイク",装備マスタ!$X$4:$AB$4,装備マスタ!$J$4:$N$4),0))="","",INDEX(IF(AO95="リメイク",装備マスタ!$X$5:$AB$67,装備マスタ!$J$5:$N$45),MATCH(AJ109,IF(AO95="リメイク",装備マスタ!$W$5:$W$67,装備マスタ!$I$5:$I137),0),MATCH(AR96,IF(AO95="リメイク",装備マスタ!$X$4:$AB$4,装備マスタ!$J$4:$N$4),0))))</f>
        <v/>
      </c>
      <c r="AS109" s="13"/>
      <c r="AT109" s="67" t="s">
        <v>17</v>
      </c>
      <c r="AU109" s="15"/>
      <c r="AV109" s="16"/>
      <c r="AW109" s="16"/>
      <c r="AX109" s="26"/>
      <c r="AY109" s="3" t="str">
        <f>IF(AU109="","",IF(INDEX(IF(AZ95="リメイク",装備マスタ!$X$5:$AB$67,装備マスタ!$J$5:$N$45),MATCH(AU109,IF(AZ95="リメイク",装備マスタ!$W$5:$W$67,装備マスタ!$I$5:$I$45),0),MATCH(AY96,IF(AZ95="リメイク",装備マスタ!$X$4:$AB$4,装備マスタ!$J$4:$N$4),0))="","",INDEX(IF(AZ95="リメイク",装備マスタ!$X$5:$AB$67,装備マスタ!$J$5:$N$45),MATCH(AU109,IF(AZ95="リメイク",装備マスタ!$W$5:$W$67,装備マスタ!$I$5:$I137),0),MATCH(AY96,IF(AZ95="リメイク",装備マスタ!$X$4:$AB$4,装備マスタ!$J$4:$N$4),0))))</f>
        <v/>
      </c>
      <c r="AZ109" s="3" t="str">
        <f>IF(AU109="","",IF(INDEX(IF(AZ95="リメイク",装備マスタ!$X$5:$AB$67,装備マスタ!$J$5:$N$45),MATCH(AU109,IF(AZ95="リメイク",装備マスタ!$W$5:$W$67,装備マスタ!$I$5:$I$45),0),MATCH(AZ96,IF(AZ95="リメイク",装備マスタ!$X$4:$AB$4,装備マスタ!$J$4:$N$4),0))="","",INDEX(IF(AZ95="リメイク",装備マスタ!$X$5:$AB$67,装備マスタ!$J$5:$N$45),MATCH(AU109,IF(AZ95="リメイク",装備マスタ!$W$5:$W$67,装備マスタ!$I$5:$I137),0),MATCH(AZ96,IF(AZ95="リメイク",装備マスタ!$X$4:$AB$4,装備マスタ!$J$4:$N$4),0))))</f>
        <v/>
      </c>
      <c r="BA109" s="3" t="str">
        <f>IF(AU109="","",IF(INDEX(IF(AZ95="リメイク",装備マスタ!$X$5:$AB$67,装備マスタ!$J$5:$N$45),MATCH(AU109,IF(AZ95="リメイク",装備マスタ!$W$5:$W$67,装備マスタ!$I$5:$I$45),0),MATCH(BA96,IF(AZ95="リメイク",装備マスタ!$X$4:$AB$4,装備マスタ!$J$4:$N$4),0))="","",INDEX(IF(AZ95="リメイク",装備マスタ!$X$5:$AB$67,装備マスタ!$J$5:$N$45),MATCH(AU109,IF(AZ95="リメイク",装備マスタ!$W$5:$W$67,装備マスタ!$I$5:$I137),0),MATCH(BA96,IF(AZ95="リメイク",装備マスタ!$X$4:$AB$4,装備マスタ!$J$4:$N$4),0))))</f>
        <v/>
      </c>
      <c r="BB109" s="3" t="str">
        <f>IF(AU109="","",IF(INDEX(IF(AZ95="リメイク",装備マスタ!$X$5:$AB$67,装備マスタ!$J$5:$N$45),MATCH(AU109,IF(AZ95="リメイク",装備マスタ!$W$5:$W$67,装備マスタ!$I$5:$I$45),0),MATCH(BB96,IF(AZ95="リメイク",装備マスタ!$X$4:$AB$4,装備マスタ!$J$4:$N$4),0))="","",INDEX(IF(AZ95="リメイク",装備マスタ!$X$5:$AB$67,装備マスタ!$J$5:$N$45),MATCH(AU109,IF(AZ95="リメイク",装備マスタ!$W$5:$W$67,装備マスタ!$I$5:$I137),0),MATCH(BB96,IF(AZ95="リメイク",装備マスタ!$X$4:$AB$4,装備マスタ!$J$4:$N$4),0))))</f>
        <v/>
      </c>
      <c r="BC109" s="3" t="str">
        <f>IF(AU109="","",IF(INDEX(IF(AZ95="リメイク",装備マスタ!$X$5:$AB$67,装備マスタ!$J$5:$N$45),MATCH(AU109,IF(AZ95="リメイク",装備マスタ!$W$5:$W$67,装備マスタ!$I$5:$I$45),0),MATCH(BC96,IF(AZ95="リメイク",装備マスタ!$X$4:$AB$4,装備マスタ!$J$4:$N$4),0))="","",INDEX(IF(AZ95="リメイク",装備マスタ!$X$5:$AB$67,装備マスタ!$J$5:$N$45),MATCH(AU109,IF(AZ95="リメイク",装備マスタ!$W$5:$W$67,装備マスタ!$I$5:$I137),0),MATCH(BC96,IF(AZ95="リメイク",装備マスタ!$X$4:$AB$4,装備マスタ!$J$4:$N$4),0))))</f>
        <v/>
      </c>
    </row>
    <row r="110" spans="2:55" x14ac:dyDescent="0.4">
      <c r="B110" s="67" t="s">
        <v>18</v>
      </c>
      <c r="C110" s="15"/>
      <c r="D110" s="16"/>
      <c r="E110" s="16"/>
      <c r="F110" s="26"/>
      <c r="G110" s="3" t="str">
        <f>IF(C110="","",IF(INDEX(IF(H95="リメイク",装備マスタ!$X$5:$AB$67,装備マスタ!$J$5:$N$45),MATCH(C110,IF(H95="リメイク",装備マスタ!$W$5:$W$67,装備マスタ!$I$5:$I$45),0),MATCH(G96,IF(H95="リメイク",装備マスタ!$X$4:$AB$4,装備マスタ!$J$4:$N$4),0))="","",INDEX(IF(H95="リメイク",装備マスタ!$X$5:$AB$67,装備マスタ!$J$5:$N$45),MATCH(C110,IF(H95="リメイク",装備マスタ!$W$5:$W$67,装備マスタ!$I$5:$I137),0),MATCH(G96,IF(H95="リメイク",装備マスタ!$X$4:$AB$4,装備マスタ!$J$4:$N$4),0))))</f>
        <v/>
      </c>
      <c r="H110" s="3" t="str">
        <f>IF(C110="","",IF(INDEX(IF(H95="リメイク",装備マスタ!$X$5:$AB$67,装備マスタ!$J$5:$N$45),MATCH(C110,IF(H95="リメイク",装備マスタ!$W$5:$W$67,装備マスタ!$I$5:$I$45),0),MATCH(H96,IF(H95="リメイク",装備マスタ!$X$4:$AB$4,装備マスタ!$J$4:$N$4),0))="","",INDEX(IF(H95="リメイク",装備マスタ!$X$5:$AB$67,装備マスタ!$J$5:$N$45),MATCH(C110,IF(H95="リメイク",装備マスタ!$W$5:$W$67,装備マスタ!$I$5:$I137),0),MATCH(H96,IF(H95="リメイク",装備マスタ!$X$4:$AB$4,装備マスタ!$J$4:$N$4),0))))</f>
        <v/>
      </c>
      <c r="I110" s="3" t="str">
        <f>IF(C110="","",IF(INDEX(IF(H95="リメイク",装備マスタ!$X$5:$AB$67,装備マスタ!$J$5:$N$45),MATCH(C110,IF(H95="リメイク",装備マスタ!$W$5:$W$67,装備マスタ!$I$5:$I$45),0),MATCH(I96,IF(H95="リメイク",装備マスタ!$X$4:$AB$4,装備マスタ!$J$4:$N$4),0))="","",INDEX(IF(H95="リメイク",装備マスタ!$X$5:$AB$67,装備マスタ!$J$5:$N$45),MATCH(C110,IF(H95="リメイク",装備マスタ!$W$5:$W$67,装備マスタ!$I$5:$I137),0),MATCH(I96,IF(H95="リメイク",装備マスタ!$X$4:$AB$4,装備マスタ!$J$4:$N$4),0))))</f>
        <v/>
      </c>
      <c r="J110" s="3" t="str">
        <f>IF(C110="","",IF(INDEX(IF(H95="リメイク",装備マスタ!$X$5:$AB$67,装備マスタ!$J$5:$N$45),MATCH(C110,IF(H95="リメイク",装備マスタ!$W$5:$W$67,装備マスタ!$I$5:$I$45),0),MATCH(J96,IF(H95="リメイク",装備マスタ!$X$4:$AB$4,装備マスタ!$J$4:$N$4),0))="","",INDEX(IF(H95="リメイク",装備マスタ!$X$5:$AB$67,装備マスタ!$J$5:$N$45),MATCH(C110,IF(H95="リメイク",装備マスタ!$W$5:$W$67,装備マスタ!$I$5:$I137),0),MATCH(J96,IF(H95="リメイク",装備マスタ!$X$4:$AB$4,装備マスタ!$J$4:$N$4),0))))</f>
        <v/>
      </c>
      <c r="K110" s="3" t="str">
        <f>IF(C110="","",IF(INDEX(IF(H95="リメイク",装備マスタ!$X$5:$AB$67,装備マスタ!$J$5:$N$45),MATCH(C110,IF(H95="リメイク",装備マスタ!$W$5:$W$67,装備マスタ!$I$5:$I$45),0),MATCH(K96,IF(H95="リメイク",装備マスタ!$X$4:$AB$4,装備マスタ!$J$4:$N$4),0))="","",INDEX(IF(H95="リメイク",装備マスタ!$X$5:$AB$67,装備マスタ!$J$5:$N$45),MATCH(C110,IF(H95="リメイク",装備マスタ!$W$5:$W$67,装備マスタ!$I$5:$I137),0),MATCH(K96,IF(H95="リメイク",装備マスタ!$X$4:$AB$4,装備マスタ!$J$4:$N$4),0))))</f>
        <v/>
      </c>
      <c r="L110" s="13"/>
      <c r="M110" s="67" t="s">
        <v>18</v>
      </c>
      <c r="N110" s="15"/>
      <c r="O110" s="16"/>
      <c r="P110" s="16"/>
      <c r="Q110" s="26"/>
      <c r="R110" s="3" t="str">
        <f>IF(N110="","",IF(INDEX(IF(S95="リメイク",装備マスタ!$X$5:$AB$67,装備マスタ!$J$5:$N$45),MATCH(N110,IF(S95="リメイク",装備マスタ!$W$5:$W$67,装備マスタ!$I$5:$I$45),0),MATCH(R96,IF(S95="リメイク",装備マスタ!$X$4:$AB$4,装備マスタ!$J$4:$N$4),0))="","",INDEX(IF(S95="リメイク",装備マスタ!$X$5:$AB$67,装備マスタ!$J$5:$N$45),MATCH(N110,IF(S95="リメイク",装備マスタ!$W$5:$W$67,装備マスタ!$I$5:$I137),0),MATCH(R96,IF(S95="リメイク",装備マスタ!$X$4:$AB$4,装備マスタ!$J$4:$N$4),0))))</f>
        <v/>
      </c>
      <c r="S110" s="3" t="str">
        <f>IF(N110="","",IF(INDEX(IF(S95="リメイク",装備マスタ!$X$5:$AB$67,装備マスタ!$J$5:$N$45),MATCH(N110,IF(S95="リメイク",装備マスタ!$W$5:$W$67,装備マスタ!$I$5:$I$45),0),MATCH(S96,IF(S95="リメイク",装備マスタ!$X$4:$AB$4,装備マスタ!$J$4:$N$4),0))="","",INDEX(IF(S95="リメイク",装備マスタ!$X$5:$AB$67,装備マスタ!$J$5:$N$45),MATCH(N110,IF(S95="リメイク",装備マスタ!$W$5:$W$67,装備マスタ!$I$5:$I137),0),MATCH(S96,IF(S95="リメイク",装備マスタ!$X$4:$AB$4,装備マスタ!$J$4:$N$4),0))))</f>
        <v/>
      </c>
      <c r="T110" s="3" t="str">
        <f>IF(N110="","",IF(INDEX(IF(S95="リメイク",装備マスタ!$X$5:$AB$67,装備マスタ!$J$5:$N$45),MATCH(N110,IF(S95="リメイク",装備マスタ!$W$5:$W$67,装備マスタ!$I$5:$I$45),0),MATCH(T96,IF(S95="リメイク",装備マスタ!$X$4:$AB$4,装備マスタ!$J$4:$N$4),0))="","",INDEX(IF(S95="リメイク",装備マスタ!$X$5:$AB$67,装備マスタ!$J$5:$N$45),MATCH(N110,IF(S95="リメイク",装備マスタ!$W$5:$W$67,装備マスタ!$I$5:$I137),0),MATCH(T96,IF(S95="リメイク",装備マスタ!$X$4:$AB$4,装備マスタ!$J$4:$N$4),0))))</f>
        <v/>
      </c>
      <c r="U110" s="3" t="str">
        <f>IF(N110="","",IF(INDEX(IF(S95="リメイク",装備マスタ!$X$5:$AB$67,装備マスタ!$J$5:$N$45),MATCH(N110,IF(S95="リメイク",装備マスタ!$W$5:$W$67,装備マスタ!$I$5:$I$45),0),MATCH(U96,IF(S95="リメイク",装備マスタ!$X$4:$AB$4,装備マスタ!$J$4:$N$4),0))="","",INDEX(IF(S95="リメイク",装備マスタ!$X$5:$AB$67,装備マスタ!$J$5:$N$45),MATCH(N110,IF(S95="リメイク",装備マスタ!$W$5:$W$67,装備マスタ!$I$5:$I137),0),MATCH(U96,IF(S95="リメイク",装備マスタ!$X$4:$AB$4,装備マスタ!$J$4:$N$4),0))))</f>
        <v/>
      </c>
      <c r="V110" s="3" t="str">
        <f>IF(N110="","",IF(INDEX(IF(S95="リメイク",装備マスタ!$X$5:$AB$67,装備マスタ!$J$5:$N$45),MATCH(N110,IF(S95="リメイク",装備マスタ!$W$5:$W$67,装備マスタ!$I$5:$I$45),0),MATCH(V96,IF(S95="リメイク",装備マスタ!$X$4:$AB$4,装備マスタ!$J$4:$N$4),0))="","",INDEX(IF(S95="リメイク",装備マスタ!$X$5:$AB$67,装備マスタ!$J$5:$N$45),MATCH(N110,IF(S95="リメイク",装備マスタ!$W$5:$W$67,装備マスタ!$I$5:$I137),0),MATCH(V96,IF(S95="リメイク",装備マスタ!$X$4:$AB$4,装備マスタ!$J$4:$N$4),0))))</f>
        <v/>
      </c>
      <c r="W110" s="13"/>
      <c r="X110" s="67" t="s">
        <v>18</v>
      </c>
      <c r="Y110" s="15"/>
      <c r="Z110" s="16"/>
      <c r="AA110" s="16"/>
      <c r="AB110" s="26"/>
      <c r="AC110" s="3" t="str">
        <f>IF(Y110="","",IF(INDEX(IF(AD95="リメイク",装備マスタ!$X$5:$AB$67,装備マスタ!$J$5:$N$45),MATCH(Y110,IF(AD95="リメイク",装備マスタ!$W$5:$W$67,装備マスタ!$I$5:$I$45),0),MATCH(AC96,IF(AD95="リメイク",装備マスタ!$X$4:$AB$4,装備マスタ!$J$4:$N$4),0))="","",INDEX(IF(AD95="リメイク",装備マスタ!$X$5:$AB$67,装備マスタ!$J$5:$N$45),MATCH(Y110,IF(AD95="リメイク",装備マスタ!$W$5:$W$67,装備マスタ!$I$5:$I137),0),MATCH(AC96,IF(AD95="リメイク",装備マスタ!$X$4:$AB$4,装備マスタ!$J$4:$N$4),0))))</f>
        <v/>
      </c>
      <c r="AD110" s="3" t="str">
        <f>IF(Y110="","",IF(INDEX(IF(AD95="リメイク",装備マスタ!$X$5:$AB$67,装備マスタ!$J$5:$N$45),MATCH(Y110,IF(AD95="リメイク",装備マスタ!$W$5:$W$67,装備マスタ!$I$5:$I$45),0),MATCH(AD96,IF(AD95="リメイク",装備マスタ!$X$4:$AB$4,装備マスタ!$J$4:$N$4),0))="","",INDEX(IF(AD95="リメイク",装備マスタ!$X$5:$AB$67,装備マスタ!$J$5:$N$45),MATCH(Y110,IF(AD95="リメイク",装備マスタ!$W$5:$W$67,装備マスタ!$I$5:$I137),0),MATCH(AD96,IF(AD95="リメイク",装備マスタ!$X$4:$AB$4,装備マスタ!$J$4:$N$4),0))))</f>
        <v/>
      </c>
      <c r="AE110" s="3" t="str">
        <f>IF(Y110="","",IF(INDEX(IF(AD95="リメイク",装備マスタ!$X$5:$AB$67,装備マスタ!$J$5:$N$45),MATCH(Y110,IF(AD95="リメイク",装備マスタ!$W$5:$W$67,装備マスタ!$I$5:$I$45),0),MATCH(AE96,IF(AD95="リメイク",装備マスタ!$X$4:$AB$4,装備マスタ!$J$4:$N$4),0))="","",INDEX(IF(AD95="リメイク",装備マスタ!$X$5:$AB$67,装備マスタ!$J$5:$N$45),MATCH(Y110,IF(AD95="リメイク",装備マスタ!$W$5:$W$67,装備マスタ!$I$5:$I137),0),MATCH(AE96,IF(AD95="リメイク",装備マスタ!$X$4:$AB$4,装備マスタ!$J$4:$N$4),0))))</f>
        <v/>
      </c>
      <c r="AF110" s="3" t="str">
        <f>IF(Y110="","",IF(INDEX(IF(AD95="リメイク",装備マスタ!$X$5:$AB$67,装備マスタ!$J$5:$N$45),MATCH(Y110,IF(AD95="リメイク",装備マスタ!$W$5:$W$67,装備マスタ!$I$5:$I$45),0),MATCH(AF96,IF(AD95="リメイク",装備マスタ!$X$4:$AB$4,装備マスタ!$J$4:$N$4),0))="","",INDEX(IF(AD95="リメイク",装備マスタ!$X$5:$AB$67,装備マスタ!$J$5:$N$45),MATCH(Y110,IF(AD95="リメイク",装備マスタ!$W$5:$W$67,装備マスタ!$I$5:$I137),0),MATCH(AF96,IF(AD95="リメイク",装備マスタ!$X$4:$AB$4,装備マスタ!$J$4:$N$4),0))))</f>
        <v/>
      </c>
      <c r="AG110" s="3" t="str">
        <f>IF(Y110="","",IF(INDEX(IF(AD95="リメイク",装備マスタ!$X$5:$AB$67,装備マスタ!$J$5:$N$45),MATCH(Y110,IF(AD95="リメイク",装備マスタ!$W$5:$W$67,装備マスタ!$I$5:$I$45),0),MATCH(AG96,IF(AD95="リメイク",装備マスタ!$X$4:$AB$4,装備マスタ!$J$4:$N$4),0))="","",INDEX(IF(AD95="リメイク",装備マスタ!$X$5:$AB$67,装備マスタ!$J$5:$N$45),MATCH(Y110,IF(AD95="リメイク",装備マスタ!$W$5:$W$67,装備マスタ!$I$5:$I137),0),MATCH(AG96,IF(AD95="リメイク",装備マスタ!$X$4:$AB$4,装備マスタ!$J$4:$N$4),0))))</f>
        <v/>
      </c>
      <c r="AH110" s="13"/>
      <c r="AI110" s="67" t="s">
        <v>18</v>
      </c>
      <c r="AJ110" s="15"/>
      <c r="AK110" s="16"/>
      <c r="AL110" s="16"/>
      <c r="AM110" s="26"/>
      <c r="AN110" s="3" t="str">
        <f>IF(AJ110="","",IF(INDEX(IF(AO95="リメイク",装備マスタ!$X$5:$AB$67,装備マスタ!$J$5:$N$45),MATCH(AJ110,IF(AO95="リメイク",装備マスタ!$W$5:$W$67,装備マスタ!$I$5:$I$45),0),MATCH(AN96,IF(AO95="リメイク",装備マスタ!$X$4:$AB$4,装備マスタ!$J$4:$N$4),0))="","",INDEX(IF(AO95="リメイク",装備マスタ!$X$5:$AB$67,装備マスタ!$J$5:$N$45),MATCH(AJ110,IF(AO95="リメイク",装備マスタ!$W$5:$W$67,装備マスタ!$I$5:$I137),0),MATCH(AN96,IF(AO95="リメイク",装備マスタ!$X$4:$AB$4,装備マスタ!$J$4:$N$4),0))))</f>
        <v/>
      </c>
      <c r="AO110" s="3" t="str">
        <f>IF(AJ110="","",IF(INDEX(IF(AO95="リメイク",装備マスタ!$X$5:$AB$67,装備マスタ!$J$5:$N$45),MATCH(AJ110,IF(AO95="リメイク",装備マスタ!$W$5:$W$67,装備マスタ!$I$5:$I$45),0),MATCH(AO96,IF(AO95="リメイク",装備マスタ!$X$4:$AB$4,装備マスタ!$J$4:$N$4),0))="","",INDEX(IF(AO95="リメイク",装備マスタ!$X$5:$AB$67,装備マスタ!$J$5:$N$45),MATCH(AJ110,IF(AO95="リメイク",装備マスタ!$W$5:$W$67,装備マスタ!$I$5:$I137),0),MATCH(AO96,IF(AO95="リメイク",装備マスタ!$X$4:$AB$4,装備マスタ!$J$4:$N$4),0))))</f>
        <v/>
      </c>
      <c r="AP110" s="3" t="str">
        <f>IF(AJ110="","",IF(INDEX(IF(AO95="リメイク",装備マスタ!$X$5:$AB$67,装備マスタ!$J$5:$N$45),MATCH(AJ110,IF(AO95="リメイク",装備マスタ!$W$5:$W$67,装備マスタ!$I$5:$I$45),0),MATCH(AP96,IF(AO95="リメイク",装備マスタ!$X$4:$AB$4,装備マスタ!$J$4:$N$4),0))="","",INDEX(IF(AO95="リメイク",装備マスタ!$X$5:$AB$67,装備マスタ!$J$5:$N$45),MATCH(AJ110,IF(AO95="リメイク",装備マスタ!$W$5:$W$67,装備マスタ!$I$5:$I137),0),MATCH(AP96,IF(AO95="リメイク",装備マスタ!$X$4:$AB$4,装備マスタ!$J$4:$N$4),0))))</f>
        <v/>
      </c>
      <c r="AQ110" s="3" t="str">
        <f>IF(AJ110="","",IF(INDEX(IF(AO95="リメイク",装備マスタ!$X$5:$AB$67,装備マスタ!$J$5:$N$45),MATCH(AJ110,IF(AO95="リメイク",装備マスタ!$W$5:$W$67,装備マスタ!$I$5:$I$45),0),MATCH(AQ96,IF(AO95="リメイク",装備マスタ!$X$4:$AB$4,装備マスタ!$J$4:$N$4),0))="","",INDEX(IF(AO95="リメイク",装備マスタ!$X$5:$AB$67,装備マスタ!$J$5:$N$45),MATCH(AJ110,IF(AO95="リメイク",装備マスタ!$W$5:$W$67,装備マスタ!$I$5:$I137),0),MATCH(AQ96,IF(AO95="リメイク",装備マスタ!$X$4:$AB$4,装備マスタ!$J$4:$N$4),0))))</f>
        <v/>
      </c>
      <c r="AR110" s="3" t="str">
        <f>IF(AJ110="","",IF(INDEX(IF(AO95="リメイク",装備マスタ!$X$5:$AB$67,装備マスタ!$J$5:$N$45),MATCH(AJ110,IF(AO95="リメイク",装備マスタ!$W$5:$W$67,装備マスタ!$I$5:$I$45),0),MATCH(AR96,IF(AO95="リメイク",装備マスタ!$X$4:$AB$4,装備マスタ!$J$4:$N$4),0))="","",INDEX(IF(AO95="リメイク",装備マスタ!$X$5:$AB$67,装備マスタ!$J$5:$N$45),MATCH(AJ110,IF(AO95="リメイク",装備マスタ!$W$5:$W$67,装備マスタ!$I$5:$I137),0),MATCH(AR96,IF(AO95="リメイク",装備マスタ!$X$4:$AB$4,装備マスタ!$J$4:$N$4),0))))</f>
        <v/>
      </c>
      <c r="AS110" s="13"/>
      <c r="AT110" s="67" t="s">
        <v>18</v>
      </c>
      <c r="AU110" s="15"/>
      <c r="AV110" s="16"/>
      <c r="AW110" s="16"/>
      <c r="AX110" s="26"/>
      <c r="AY110" s="3" t="str">
        <f>IF(AU110="","",IF(INDEX(IF(AZ95="リメイク",装備マスタ!$X$5:$AB$67,装備マスタ!$J$5:$N$45),MATCH(AU110,IF(AZ95="リメイク",装備マスタ!$W$5:$W$67,装備マスタ!$I$5:$I$45),0),MATCH(AY96,IF(AZ95="リメイク",装備マスタ!$X$4:$AB$4,装備マスタ!$J$4:$N$4),0))="","",INDEX(IF(AZ95="リメイク",装備マスタ!$X$5:$AB$67,装備マスタ!$J$5:$N$45),MATCH(AU110,IF(AZ95="リメイク",装備マスタ!$W$5:$W$67,装備マスタ!$I$5:$I137),0),MATCH(AY96,IF(AZ95="リメイク",装備マスタ!$X$4:$AB$4,装備マスタ!$J$4:$N$4),0))))</f>
        <v/>
      </c>
      <c r="AZ110" s="3" t="str">
        <f>IF(AU110="","",IF(INDEX(IF(AZ95="リメイク",装備マスタ!$X$5:$AB$67,装備マスタ!$J$5:$N$45),MATCH(AU110,IF(AZ95="リメイク",装備マスタ!$W$5:$W$67,装備マスタ!$I$5:$I$45),0),MATCH(AZ96,IF(AZ95="リメイク",装備マスタ!$X$4:$AB$4,装備マスタ!$J$4:$N$4),0))="","",INDEX(IF(AZ95="リメイク",装備マスタ!$X$5:$AB$67,装備マスタ!$J$5:$N$45),MATCH(AU110,IF(AZ95="リメイク",装備マスタ!$W$5:$W$67,装備マスタ!$I$5:$I137),0),MATCH(AZ96,IF(AZ95="リメイク",装備マスタ!$X$4:$AB$4,装備マスタ!$J$4:$N$4),0))))</f>
        <v/>
      </c>
      <c r="BA110" s="3" t="str">
        <f>IF(AU110="","",IF(INDEX(IF(AZ95="リメイク",装備マスタ!$X$5:$AB$67,装備マスタ!$J$5:$N$45),MATCH(AU110,IF(AZ95="リメイク",装備マスタ!$W$5:$W$67,装備マスタ!$I$5:$I$45),0),MATCH(BA96,IF(AZ95="リメイク",装備マスタ!$X$4:$AB$4,装備マスタ!$J$4:$N$4),0))="","",INDEX(IF(AZ95="リメイク",装備マスタ!$X$5:$AB$67,装備マスタ!$J$5:$N$45),MATCH(AU110,IF(AZ95="リメイク",装備マスタ!$W$5:$W$67,装備マスタ!$I$5:$I137),0),MATCH(BA96,IF(AZ95="リメイク",装備マスタ!$X$4:$AB$4,装備マスタ!$J$4:$N$4),0))))</f>
        <v/>
      </c>
      <c r="BB110" s="3" t="str">
        <f>IF(AU110="","",IF(INDEX(IF(AZ95="リメイク",装備マスタ!$X$5:$AB$67,装備マスタ!$J$5:$N$45),MATCH(AU110,IF(AZ95="リメイク",装備マスタ!$W$5:$W$67,装備マスタ!$I$5:$I$45),0),MATCH(BB96,IF(AZ95="リメイク",装備マスタ!$X$4:$AB$4,装備マスタ!$J$4:$N$4),0))="","",INDEX(IF(AZ95="リメイク",装備マスタ!$X$5:$AB$67,装備マスタ!$J$5:$N$45),MATCH(AU110,IF(AZ95="リメイク",装備マスタ!$W$5:$W$67,装備マスタ!$I$5:$I137),0),MATCH(BB96,IF(AZ95="リメイク",装備マスタ!$X$4:$AB$4,装備マスタ!$J$4:$N$4),0))))</f>
        <v/>
      </c>
      <c r="BC110" s="3" t="str">
        <f>IF(AU110="","",IF(INDEX(IF(AZ95="リメイク",装備マスタ!$X$5:$AB$67,装備マスタ!$J$5:$N$45),MATCH(AU110,IF(AZ95="リメイク",装備マスタ!$W$5:$W$67,装備マスタ!$I$5:$I$45),0),MATCH(BC96,IF(AZ95="リメイク",装備マスタ!$X$4:$AB$4,装備マスタ!$J$4:$N$4),0))="","",INDEX(IF(AZ95="リメイク",装備マスタ!$X$5:$AB$67,装備マスタ!$J$5:$N$45),MATCH(AU110,IF(AZ95="リメイク",装備マスタ!$W$5:$W$67,装備マスタ!$I$5:$I137),0),MATCH(BC96,IF(AZ95="リメイク",装備マスタ!$X$4:$AB$4,装備マスタ!$J$4:$N$4),0))))</f>
        <v/>
      </c>
    </row>
    <row r="111" spans="2:55" x14ac:dyDescent="0.4">
      <c r="B111" s="17" t="s">
        <v>81</v>
      </c>
      <c r="C111" s="18"/>
      <c r="D111" s="18"/>
      <c r="E111" s="18"/>
      <c r="F111" s="19"/>
      <c r="G111" s="4">
        <f>G97</f>
        <v>61</v>
      </c>
      <c r="H111" s="4">
        <f t="shared" ref="H111:K111" si="20">H97</f>
        <v>41</v>
      </c>
      <c r="I111" s="4">
        <f t="shared" si="20"/>
        <v>41</v>
      </c>
      <c r="J111" s="4">
        <f t="shared" si="20"/>
        <v>24</v>
      </c>
      <c r="K111" s="4">
        <f t="shared" si="20"/>
        <v>1</v>
      </c>
      <c r="L111" s="13"/>
      <c r="M111" s="17" t="s">
        <v>81</v>
      </c>
      <c r="N111" s="18"/>
      <c r="O111" s="18"/>
      <c r="P111" s="18"/>
      <c r="Q111" s="19"/>
      <c r="R111" s="4">
        <f>R97</f>
        <v>61</v>
      </c>
      <c r="S111" s="4">
        <f t="shared" ref="S111:V111" si="21">S97</f>
        <v>41</v>
      </c>
      <c r="T111" s="4">
        <f t="shared" si="21"/>
        <v>41</v>
      </c>
      <c r="U111" s="4">
        <f t="shared" si="21"/>
        <v>24</v>
      </c>
      <c r="V111" s="4">
        <f t="shared" si="21"/>
        <v>1</v>
      </c>
      <c r="W111" s="13"/>
      <c r="X111" s="17" t="s">
        <v>81</v>
      </c>
      <c r="Y111" s="18"/>
      <c r="Z111" s="18"/>
      <c r="AA111" s="18"/>
      <c r="AB111" s="19"/>
      <c r="AC111" s="4">
        <f>AC97</f>
        <v>61</v>
      </c>
      <c r="AD111" s="4">
        <f t="shared" ref="AD111:AG111" si="22">AD97</f>
        <v>41</v>
      </c>
      <c r="AE111" s="4">
        <f t="shared" si="22"/>
        <v>41</v>
      </c>
      <c r="AF111" s="4">
        <f t="shared" si="22"/>
        <v>24</v>
      </c>
      <c r="AG111" s="4">
        <f t="shared" si="22"/>
        <v>1</v>
      </c>
      <c r="AH111" s="13"/>
      <c r="AI111" s="17" t="s">
        <v>81</v>
      </c>
      <c r="AJ111" s="18"/>
      <c r="AK111" s="18"/>
      <c r="AL111" s="18"/>
      <c r="AM111" s="19"/>
      <c r="AN111" s="4">
        <f>AN97</f>
        <v>61</v>
      </c>
      <c r="AO111" s="4">
        <f t="shared" ref="AO111:AR111" si="23">AO97</f>
        <v>41</v>
      </c>
      <c r="AP111" s="4">
        <f t="shared" si="23"/>
        <v>41</v>
      </c>
      <c r="AQ111" s="4">
        <f t="shared" si="23"/>
        <v>24</v>
      </c>
      <c r="AR111" s="4">
        <f t="shared" si="23"/>
        <v>1</v>
      </c>
      <c r="AS111" s="13"/>
      <c r="AT111" s="17" t="s">
        <v>81</v>
      </c>
      <c r="AU111" s="18"/>
      <c r="AV111" s="18"/>
      <c r="AW111" s="18"/>
      <c r="AX111" s="19"/>
      <c r="AY111" s="4">
        <f>AY97</f>
        <v>61</v>
      </c>
      <c r="AZ111" s="4">
        <f t="shared" ref="AZ111:BC111" si="24">AZ97</f>
        <v>41</v>
      </c>
      <c r="BA111" s="4">
        <f t="shared" si="24"/>
        <v>41</v>
      </c>
      <c r="BB111" s="4">
        <f t="shared" si="24"/>
        <v>24</v>
      </c>
      <c r="BC111" s="4">
        <f t="shared" si="24"/>
        <v>1</v>
      </c>
    </row>
    <row r="112" spans="2:55" x14ac:dyDescent="0.4">
      <c r="B112" s="17" t="s">
        <v>80</v>
      </c>
      <c r="C112" s="18"/>
      <c r="D112" s="18"/>
      <c r="E112" s="18"/>
      <c r="F112" s="19"/>
      <c r="G112" s="4">
        <f>MAX(MIN(SUM(G97,G106:G110),99),0)</f>
        <v>61</v>
      </c>
      <c r="H112" s="4">
        <f>MAX(MIN(SUM(H97,H106:H110),99),0)</f>
        <v>41</v>
      </c>
      <c r="I112" s="4">
        <f>MAX(MIN(SUM(I97,I106:I110),99),0)</f>
        <v>41</v>
      </c>
      <c r="J112" s="4">
        <f>MAX(MIN(SUM(J97,J106:J110),99),0)</f>
        <v>24</v>
      </c>
      <c r="K112" s="4">
        <f>MAX(MIN(SUM(K97,K106:K110),99),0)</f>
        <v>1</v>
      </c>
      <c r="L112" s="13"/>
      <c r="M112" s="17" t="s">
        <v>80</v>
      </c>
      <c r="N112" s="18"/>
      <c r="O112" s="18"/>
      <c r="P112" s="18"/>
      <c r="Q112" s="19"/>
      <c r="R112" s="4">
        <f>MAX(MIN(SUM(R97,R106:R110),99),0)</f>
        <v>61</v>
      </c>
      <c r="S112" s="4">
        <f>MAX(MIN(SUM(S97,S106:S110),99),0)</f>
        <v>41</v>
      </c>
      <c r="T112" s="4">
        <f>MAX(MIN(SUM(T97,T106:T110),99),0)</f>
        <v>41</v>
      </c>
      <c r="U112" s="4">
        <f>MAX(MIN(SUM(U97,U106:U110),99),0)</f>
        <v>24</v>
      </c>
      <c r="V112" s="4">
        <f>MAX(MIN(SUM(V97,V106:V110),99),0)</f>
        <v>1</v>
      </c>
      <c r="W112" s="13"/>
      <c r="X112" s="17" t="s">
        <v>80</v>
      </c>
      <c r="Y112" s="18"/>
      <c r="Z112" s="18"/>
      <c r="AA112" s="18"/>
      <c r="AB112" s="19"/>
      <c r="AC112" s="4">
        <f>MAX(MIN(SUM(AC97,AC106:AC110),99),0)</f>
        <v>61</v>
      </c>
      <c r="AD112" s="4">
        <f>MAX(MIN(SUM(AD97,AD106:AD110),99),0)</f>
        <v>41</v>
      </c>
      <c r="AE112" s="4">
        <f>MAX(MIN(SUM(AE97,AE106:AE110),99),0)</f>
        <v>41</v>
      </c>
      <c r="AF112" s="4">
        <f>MAX(MIN(SUM(AF97,AF106:AF110),99),0)</f>
        <v>24</v>
      </c>
      <c r="AG112" s="4">
        <f>MAX(MIN(SUM(AG97,AG106:AG110),99),0)</f>
        <v>1</v>
      </c>
      <c r="AH112" s="13"/>
      <c r="AI112" s="17" t="s">
        <v>80</v>
      </c>
      <c r="AJ112" s="18"/>
      <c r="AK112" s="18"/>
      <c r="AL112" s="18"/>
      <c r="AM112" s="19"/>
      <c r="AN112" s="4">
        <f>MAX(MIN(SUM(AN97,AN106:AN110),99),0)</f>
        <v>61</v>
      </c>
      <c r="AO112" s="4">
        <f>MAX(MIN(SUM(AO97,AO106:AO110),99),0)</f>
        <v>41</v>
      </c>
      <c r="AP112" s="4">
        <f>MAX(MIN(SUM(AP97,AP106:AP110),99),0)</f>
        <v>41</v>
      </c>
      <c r="AQ112" s="4">
        <f>MAX(MIN(SUM(AQ97,AQ106:AQ110),99),0)</f>
        <v>24</v>
      </c>
      <c r="AR112" s="4">
        <f>MAX(MIN(SUM(AR97,AR106:AR110),99),0)</f>
        <v>1</v>
      </c>
      <c r="AS112" s="13"/>
      <c r="AT112" s="17" t="s">
        <v>80</v>
      </c>
      <c r="AU112" s="18"/>
      <c r="AV112" s="18"/>
      <c r="AW112" s="18"/>
      <c r="AX112" s="19"/>
      <c r="AY112" s="4">
        <f>MAX(MIN(SUM(AY97,AY106:AY110),99),0)</f>
        <v>61</v>
      </c>
      <c r="AZ112" s="4">
        <f>MAX(MIN(SUM(AZ97,AZ106:AZ110),99),0)</f>
        <v>41</v>
      </c>
      <c r="BA112" s="4">
        <f>MAX(MIN(SUM(BA97,BA106:BA110),99),0)</f>
        <v>41</v>
      </c>
      <c r="BB112" s="4">
        <f>MAX(MIN(SUM(BB97,BB106:BB110),99),0)</f>
        <v>24</v>
      </c>
      <c r="BC112" s="4">
        <f>MAX(MIN(SUM(BC97,BC106:BC110),99),0)</f>
        <v>1</v>
      </c>
    </row>
    <row r="113" spans="2:55" x14ac:dyDescent="0.4">
      <c r="B113" s="23" t="str">
        <f>"レベル"&amp;SUM(B97,F98:F105)&amp;"(実)"</f>
        <v>レベル70(実)</v>
      </c>
      <c r="C113" s="24"/>
      <c r="D113" s="24"/>
      <c r="E113" s="24"/>
      <c r="F113" s="25"/>
      <c r="G113" s="8">
        <f>MIN(G97+SUMPRODUCT(G98:G105,F98:F105),99)</f>
        <v>61</v>
      </c>
      <c r="H113" s="8">
        <f>MIN(H97+SUMPRODUCT(H98:H105,F98:F105),99)</f>
        <v>41</v>
      </c>
      <c r="I113" s="8">
        <f>MIN(I97+SUMPRODUCT(I98:I105,F98:F105),99)</f>
        <v>41</v>
      </c>
      <c r="J113" s="8">
        <f>MIN(J97+SUMPRODUCT(J98:J105,F98:F105),99)</f>
        <v>24</v>
      </c>
      <c r="K113" s="8">
        <f>MIN(K97+SUMPRODUCT(K98:K105,F98:F105),99)</f>
        <v>1</v>
      </c>
      <c r="L113" s="13"/>
      <c r="M113" s="23" t="str">
        <f>"レベル"&amp;SUM(M97,Q98:Q105)&amp;"(実)"</f>
        <v>レベル70(実)</v>
      </c>
      <c r="N113" s="24"/>
      <c r="O113" s="24"/>
      <c r="P113" s="24"/>
      <c r="Q113" s="25"/>
      <c r="R113" s="8">
        <f>MIN(R97+SUMPRODUCT(R98:R105,Q98:Q105),99)</f>
        <v>61</v>
      </c>
      <c r="S113" s="8">
        <f>MIN(S97+SUMPRODUCT(S98:S105,Q98:Q105),99)</f>
        <v>41</v>
      </c>
      <c r="T113" s="8">
        <f>MIN(T97+SUMPRODUCT(T98:T105,Q98:Q105),99)</f>
        <v>41</v>
      </c>
      <c r="U113" s="8">
        <f>MIN(U97+SUMPRODUCT(U98:U105,Q98:Q105),99)</f>
        <v>24</v>
      </c>
      <c r="V113" s="8">
        <f>MIN(V97+SUMPRODUCT(V98:V105,Q98:Q105),99)</f>
        <v>1</v>
      </c>
      <c r="W113" s="13"/>
      <c r="X113" s="23" t="str">
        <f>"レベル"&amp;SUM(X97,AB98:AB105)&amp;"(実)"</f>
        <v>レベル70(実)</v>
      </c>
      <c r="Y113" s="24"/>
      <c r="Z113" s="24"/>
      <c r="AA113" s="24"/>
      <c r="AB113" s="25"/>
      <c r="AC113" s="8">
        <f>MIN(AC97+SUMPRODUCT(AC98:AC105,AB98:AB105),99)</f>
        <v>61</v>
      </c>
      <c r="AD113" s="8">
        <f>MIN(AD97+SUMPRODUCT(AD98:AD105,AB98:AB105),99)</f>
        <v>41</v>
      </c>
      <c r="AE113" s="8">
        <f>MIN(AE97+SUMPRODUCT(AE98:AE105,AB98:AB105),99)</f>
        <v>41</v>
      </c>
      <c r="AF113" s="8">
        <f>MIN(AF97+SUMPRODUCT(AF98:AF105,AB98:AB105),99)</f>
        <v>24</v>
      </c>
      <c r="AG113" s="8">
        <f>MIN(AG97+SUMPRODUCT(AG98:AG105,AB98:AB105),99)</f>
        <v>1</v>
      </c>
      <c r="AH113" s="13"/>
      <c r="AI113" s="23" t="str">
        <f>"レベル"&amp;SUM(AI97,AM98:AM105)&amp;"(実)"</f>
        <v>レベル70(実)</v>
      </c>
      <c r="AJ113" s="24"/>
      <c r="AK113" s="24"/>
      <c r="AL113" s="24"/>
      <c r="AM113" s="25"/>
      <c r="AN113" s="8">
        <f>MIN(AN97+SUMPRODUCT(AN98:AN105,AM98:AM105),99)</f>
        <v>61</v>
      </c>
      <c r="AO113" s="8">
        <f>MIN(AO97+SUMPRODUCT(AO98:AO105,AM98:AM105),99)</f>
        <v>41</v>
      </c>
      <c r="AP113" s="8">
        <f>MIN(AP97+SUMPRODUCT(AP98:AP105,AM98:AM105),99)</f>
        <v>41</v>
      </c>
      <c r="AQ113" s="8">
        <f>MIN(AQ97+SUMPRODUCT(AQ98:AQ105,AM98:AM105),99)</f>
        <v>24</v>
      </c>
      <c r="AR113" s="8">
        <f>MIN(AR97+SUMPRODUCT(AR98:AR105,AM98:AM105),99)</f>
        <v>1</v>
      </c>
      <c r="AS113" s="13"/>
      <c r="AT113" s="23" t="str">
        <f>"レベル"&amp;SUM(AT97,AX98:AX105)&amp;"(実)"</f>
        <v>レベル70(実)</v>
      </c>
      <c r="AU113" s="24"/>
      <c r="AV113" s="24"/>
      <c r="AW113" s="24"/>
      <c r="AX113" s="25"/>
      <c r="AY113" s="8">
        <f>MIN(AY97+SUMPRODUCT(AY98:AY105,AX98:AX105),99)</f>
        <v>61</v>
      </c>
      <c r="AZ113" s="8">
        <f>MIN(AZ97+SUMPRODUCT(AZ98:AZ105,AX98:AX105),99)</f>
        <v>41</v>
      </c>
      <c r="BA113" s="8">
        <f>MIN(BA97+SUMPRODUCT(BA98:BA105,AX98:AX105),99)</f>
        <v>41</v>
      </c>
      <c r="BB113" s="8">
        <f>MIN(BB97+SUMPRODUCT(BB98:BB105,AX98:AX105),99)</f>
        <v>24</v>
      </c>
      <c r="BC113" s="8">
        <f>MIN(BC97+SUMPRODUCT(BC98:BC105,AX98:AX105),99)</f>
        <v>1</v>
      </c>
    </row>
    <row r="114" spans="2:55" x14ac:dyDescent="0.4">
      <c r="B114" s="20" t="str">
        <f>"レベル"&amp;SUM(B97,F98:F105)&amp;"(実)＋装備"</f>
        <v>レベル70(実)＋装備</v>
      </c>
      <c r="C114" s="21"/>
      <c r="D114" s="21"/>
      <c r="E114" s="21"/>
      <c r="F114" s="22"/>
      <c r="G114" s="2">
        <f>MIN(G112+SUMPRODUCT(G98:G105,F98:F105),99)</f>
        <v>61</v>
      </c>
      <c r="H114" s="2">
        <f>MIN(H112+SUMPRODUCT(H98:H105,F98:F105),99)</f>
        <v>41</v>
      </c>
      <c r="I114" s="2">
        <f>MIN(I112+SUMPRODUCT(I98:I105,F98:F105),99)</f>
        <v>41</v>
      </c>
      <c r="J114" s="2">
        <f>MIN(J112+SUMPRODUCT(J98:J105,F98:F105),99)</f>
        <v>24</v>
      </c>
      <c r="K114" s="2">
        <f>MIN(K112+SUMPRODUCT(K98:K105,F98:F105),99)</f>
        <v>1</v>
      </c>
      <c r="L114" s="13"/>
      <c r="M114" s="20" t="str">
        <f>"レベル"&amp;SUM(M97,Q98:Q105)&amp;"(実)＋装備"</f>
        <v>レベル70(実)＋装備</v>
      </c>
      <c r="N114" s="21"/>
      <c r="O114" s="21"/>
      <c r="P114" s="21"/>
      <c r="Q114" s="22"/>
      <c r="R114" s="2">
        <f>MIN(R112+SUMPRODUCT(R98:R105,Q98:Q105),99)</f>
        <v>61</v>
      </c>
      <c r="S114" s="2">
        <f>MIN(S112+SUMPRODUCT(S98:S105,Q98:Q105),99)</f>
        <v>41</v>
      </c>
      <c r="T114" s="2">
        <f>MIN(T112+SUMPRODUCT(T98:T105,Q98:Q105),99)</f>
        <v>41</v>
      </c>
      <c r="U114" s="2">
        <f>MIN(U112+SUMPRODUCT(U98:U105,Q98:Q105),99)</f>
        <v>24</v>
      </c>
      <c r="V114" s="2">
        <f>MIN(V112+SUMPRODUCT(V98:V105,Q98:Q105),99)</f>
        <v>1</v>
      </c>
      <c r="W114" s="13"/>
      <c r="X114" s="20" t="str">
        <f>"レベル"&amp;SUM(X97,AB98:AB105)&amp;"(実)＋装備"</f>
        <v>レベル70(実)＋装備</v>
      </c>
      <c r="Y114" s="21"/>
      <c r="Z114" s="21"/>
      <c r="AA114" s="21"/>
      <c r="AB114" s="22"/>
      <c r="AC114" s="2">
        <f>MIN(AC112+SUMPRODUCT(AC98:AC105,AB98:AB105),99)</f>
        <v>61</v>
      </c>
      <c r="AD114" s="2">
        <f>MIN(AD112+SUMPRODUCT(AD98:AD105,AB98:AB105),99)</f>
        <v>41</v>
      </c>
      <c r="AE114" s="2">
        <f>MIN(AE112+SUMPRODUCT(AE98:AE105,AB98:AB105),99)</f>
        <v>41</v>
      </c>
      <c r="AF114" s="2">
        <f>MIN(AF112+SUMPRODUCT(AF98:AF105,AB98:AB105),99)</f>
        <v>24</v>
      </c>
      <c r="AG114" s="2">
        <f>MIN(AG112+SUMPRODUCT(AG98:AG105,AB98:AB105),99)</f>
        <v>1</v>
      </c>
      <c r="AH114" s="13"/>
      <c r="AI114" s="20" t="str">
        <f>"レベル"&amp;SUM(AI97,AM98:AM105)&amp;"(実)＋装備"</f>
        <v>レベル70(実)＋装備</v>
      </c>
      <c r="AJ114" s="21"/>
      <c r="AK114" s="21"/>
      <c r="AL114" s="21"/>
      <c r="AM114" s="22"/>
      <c r="AN114" s="2">
        <f>MIN(AN112+SUMPRODUCT(AN98:AN105,AM98:AM105),99)</f>
        <v>61</v>
      </c>
      <c r="AO114" s="2">
        <f>MIN(AO112+SUMPRODUCT(AO98:AO105,AM98:AM105),99)</f>
        <v>41</v>
      </c>
      <c r="AP114" s="2">
        <f>MIN(AP112+SUMPRODUCT(AP98:AP105,AM98:AM105),99)</f>
        <v>41</v>
      </c>
      <c r="AQ114" s="2">
        <f>MIN(AQ112+SUMPRODUCT(AQ98:AQ105,AM98:AM105),99)</f>
        <v>24</v>
      </c>
      <c r="AR114" s="2">
        <f>MIN(AR112+SUMPRODUCT(AR98:AR105,AM98:AM105),99)</f>
        <v>1</v>
      </c>
      <c r="AS114" s="13"/>
      <c r="AT114" s="20" t="str">
        <f>"レベル"&amp;SUM(AT97,AX98:AX105)&amp;"(実)＋装備"</f>
        <v>レベル70(実)＋装備</v>
      </c>
      <c r="AU114" s="21"/>
      <c r="AV114" s="21"/>
      <c r="AW114" s="21"/>
      <c r="AX114" s="22"/>
      <c r="AY114" s="2">
        <f>MIN(AY112+SUMPRODUCT(AY98:AY105,AX98:AX105),99)</f>
        <v>61</v>
      </c>
      <c r="AZ114" s="2">
        <f>MIN(AZ112+SUMPRODUCT(AZ98:AZ105,AX98:AX105),99)</f>
        <v>41</v>
      </c>
      <c r="BA114" s="2">
        <f>MIN(BA112+SUMPRODUCT(BA98:BA105,AX98:AX105),99)</f>
        <v>41</v>
      </c>
      <c r="BB114" s="2">
        <f>MIN(BB112+SUMPRODUCT(BB98:BB105,AX98:AX105),99)</f>
        <v>24</v>
      </c>
      <c r="BC114" s="2">
        <f>MIN(BC112+SUMPRODUCT(BC98:BC105,AX98:AX105),99)</f>
        <v>1</v>
      </c>
    </row>
    <row r="115" spans="2:55" x14ac:dyDescent="0.4">
      <c r="B115" s="17" t="str">
        <f>"レベル"&amp;SUM(B97,E98:E105)&amp;"(予)"</f>
        <v>レベル70(予)</v>
      </c>
      <c r="C115" s="18"/>
      <c r="D115" s="18"/>
      <c r="E115" s="18"/>
      <c r="F115" s="19"/>
      <c r="G115" s="4">
        <f>MAX(MIN(G111+SUMPRODUCT(G98:G105,E98:E105),99),1)</f>
        <v>61</v>
      </c>
      <c r="H115" s="4">
        <f>MAX(MIN(H111+SUMPRODUCT(H98:H105,E98:E105),99),1)</f>
        <v>41</v>
      </c>
      <c r="I115" s="4">
        <f>MAX(MIN(I111+SUMPRODUCT(I98:I105,E98:E105),99),1)</f>
        <v>41</v>
      </c>
      <c r="J115" s="4">
        <f>MAX(MIN(J111+SUMPRODUCT(J98:J105,E98:E105),99),1)</f>
        <v>24</v>
      </c>
      <c r="K115" s="4">
        <f>MAX(MIN(K111+SUMPRODUCT(K98:K105,E98:E105),99),1)</f>
        <v>1</v>
      </c>
      <c r="L115" s="13"/>
      <c r="M115" s="17" t="str">
        <f>"レベル"&amp;SUM(M97,P98:P105)&amp;"(予)"</f>
        <v>レベル70(予)</v>
      </c>
      <c r="N115" s="18"/>
      <c r="O115" s="18"/>
      <c r="P115" s="18"/>
      <c r="Q115" s="19"/>
      <c r="R115" s="4">
        <f>MAX(MIN(R111+SUMPRODUCT(R98:R105,P98:P105),99),1)</f>
        <v>61</v>
      </c>
      <c r="S115" s="4">
        <f>MAX(MIN(S111+SUMPRODUCT(S98:S105,P98:P105),99),1)</f>
        <v>41</v>
      </c>
      <c r="T115" s="4">
        <f>MAX(MIN(T111+SUMPRODUCT(T98:T105,P98:P105),99),1)</f>
        <v>41</v>
      </c>
      <c r="U115" s="4">
        <f>MAX(MIN(U111+SUMPRODUCT(U98:U105,P98:P105),99),1)</f>
        <v>24</v>
      </c>
      <c r="V115" s="4">
        <f>MAX(MIN(V111+SUMPRODUCT(V98:V105,P98:P105),99),1)</f>
        <v>1</v>
      </c>
      <c r="W115" s="13"/>
      <c r="X115" s="17" t="str">
        <f>"レベル"&amp;SUM(X97,AA98:AA105)&amp;"(予)"</f>
        <v>レベル70(予)</v>
      </c>
      <c r="Y115" s="18"/>
      <c r="Z115" s="18"/>
      <c r="AA115" s="18"/>
      <c r="AB115" s="19"/>
      <c r="AC115" s="4">
        <f>MAX(MIN(AC111+SUMPRODUCT(AC98:AC105,AA98:AA105),99),1)</f>
        <v>61</v>
      </c>
      <c r="AD115" s="4">
        <f>MAX(MIN(AD111+SUMPRODUCT(AD98:AD105,AA98:AA105),99),1)</f>
        <v>41</v>
      </c>
      <c r="AE115" s="4">
        <f>MAX(MIN(AE111+SUMPRODUCT(AE98:AE105,AA98:AA105),99),1)</f>
        <v>41</v>
      </c>
      <c r="AF115" s="4">
        <f>MAX(MIN(AF111+SUMPRODUCT(AF98:AF105,AA98:AA105),99),1)</f>
        <v>24</v>
      </c>
      <c r="AG115" s="4">
        <f>MAX(MIN(AG111+SUMPRODUCT(AG98:AG105,AA98:AA105),99),1)</f>
        <v>1</v>
      </c>
      <c r="AH115" s="13"/>
      <c r="AI115" s="17" t="str">
        <f>"レベル"&amp;SUM(AI97,AL98:AL105)&amp;"(予)"</f>
        <v>レベル70(予)</v>
      </c>
      <c r="AJ115" s="18"/>
      <c r="AK115" s="18"/>
      <c r="AL115" s="18"/>
      <c r="AM115" s="19"/>
      <c r="AN115" s="4">
        <f>MAX(MIN(AN111+SUMPRODUCT(AN98:AN105,AL98:AL105),99),1)</f>
        <v>61</v>
      </c>
      <c r="AO115" s="4">
        <f>MAX(MIN(AO111+SUMPRODUCT(AO98:AO105,AL98:AL105),99),1)</f>
        <v>41</v>
      </c>
      <c r="AP115" s="4">
        <f>MAX(MIN(AP111+SUMPRODUCT(AP98:AP105,AL98:AL105),99),1)</f>
        <v>41</v>
      </c>
      <c r="AQ115" s="4">
        <f>MAX(MIN(AQ111+SUMPRODUCT(AQ98:AQ105,AL98:AL105),99),1)</f>
        <v>24</v>
      </c>
      <c r="AR115" s="4">
        <f>MAX(MIN(AR111+SUMPRODUCT(AR98:AR105,AL98:AL105),99),1)</f>
        <v>1</v>
      </c>
      <c r="AS115" s="13"/>
      <c r="AT115" s="17" t="str">
        <f>"レベル"&amp;SUM(AT97,AW98:AW105)&amp;"(予)"</f>
        <v>レベル70(予)</v>
      </c>
      <c r="AU115" s="18"/>
      <c r="AV115" s="18"/>
      <c r="AW115" s="18"/>
      <c r="AX115" s="19"/>
      <c r="AY115" s="4">
        <f>MAX(MIN(AY111+SUMPRODUCT(AY98:AY105,AW98:AW105),99),1)</f>
        <v>61</v>
      </c>
      <c r="AZ115" s="4">
        <f>MAX(MIN(AZ111+SUMPRODUCT(AZ98:AZ105,AW98:AW105),99),1)</f>
        <v>41</v>
      </c>
      <c r="BA115" s="4">
        <f>MAX(MIN(BA111+SUMPRODUCT(BA98:BA105,AW98:AW105),99),1)</f>
        <v>41</v>
      </c>
      <c r="BB115" s="4">
        <f>MAX(MIN(BB111+SUMPRODUCT(BB98:BB105,AW98:AW105),99),1)</f>
        <v>24</v>
      </c>
      <c r="BC115" s="4">
        <f>MAX(MIN(BC111+SUMPRODUCT(BC98:BC105,AW98:AW105),99),1)</f>
        <v>1</v>
      </c>
    </row>
    <row r="116" spans="2:55" x14ac:dyDescent="0.4">
      <c r="B116" s="5" t="str">
        <f>"レベル"&amp;SUM(B97,E98:E105)&amp;"(予)＋装備"</f>
        <v>レベル70(予)＋装備</v>
      </c>
      <c r="C116" s="6"/>
      <c r="D116" s="6"/>
      <c r="E116" s="6"/>
      <c r="F116" s="7"/>
      <c r="G116" s="4">
        <f>MAX(MIN(G112+SUMPRODUCT(G98:G105,E98:E105),99),1)</f>
        <v>61</v>
      </c>
      <c r="H116" s="4">
        <f>MAX(MIN(H112+SUMPRODUCT(H98:H105,E98:E105),99),1)</f>
        <v>41</v>
      </c>
      <c r="I116" s="4">
        <f>MAX(MIN(I112+SUMPRODUCT(I98:I105,E98:E105),99),1)</f>
        <v>41</v>
      </c>
      <c r="J116" s="4">
        <f>MAX(MIN(J112+SUMPRODUCT(J98:J105,E98:E105),99),1)</f>
        <v>24</v>
      </c>
      <c r="K116" s="4">
        <f>MAX(MIN(K112+SUMPRODUCT(K98:K105,E98:E105),99),1)</f>
        <v>1</v>
      </c>
      <c r="L116" s="13"/>
      <c r="M116" s="5" t="str">
        <f>"レベル"&amp;SUM(M97,P98:P105)&amp;"(予)＋装備"</f>
        <v>レベル70(予)＋装備</v>
      </c>
      <c r="N116" s="6"/>
      <c r="O116" s="6"/>
      <c r="P116" s="6"/>
      <c r="Q116" s="7"/>
      <c r="R116" s="4">
        <f>MAX(MIN(R112+SUMPRODUCT(R98:R105,P98:P105),99),1)</f>
        <v>61</v>
      </c>
      <c r="S116" s="4">
        <f>MAX(MIN(S112+SUMPRODUCT(S98:S105,P98:P105),99),1)</f>
        <v>41</v>
      </c>
      <c r="T116" s="4">
        <f>MAX(MIN(T112+SUMPRODUCT(T98:T105,P98:P105),99),1)</f>
        <v>41</v>
      </c>
      <c r="U116" s="4">
        <f>MAX(MIN(U112+SUMPRODUCT(U98:U105,P98:P105),99),1)</f>
        <v>24</v>
      </c>
      <c r="V116" s="4">
        <f>MAX(MIN(V112+SUMPRODUCT(V98:V105,P98:P105),99),1)</f>
        <v>1</v>
      </c>
      <c r="W116" s="13"/>
      <c r="X116" s="5" t="str">
        <f>"レベル"&amp;SUM(X97,AA98:AA105)&amp;"(予)＋装備"</f>
        <v>レベル70(予)＋装備</v>
      </c>
      <c r="Y116" s="6"/>
      <c r="Z116" s="6"/>
      <c r="AA116" s="6"/>
      <c r="AB116" s="7"/>
      <c r="AC116" s="4">
        <f>MAX(MIN(AC112+SUMPRODUCT(AC98:AC105,AA98:AA105),99),1)</f>
        <v>61</v>
      </c>
      <c r="AD116" s="4">
        <f>MAX(MIN(AD112+SUMPRODUCT(AD98:AD105,AA98:AA105),99),1)</f>
        <v>41</v>
      </c>
      <c r="AE116" s="4">
        <f>MAX(MIN(AE112+SUMPRODUCT(AE98:AE105,AA98:AA105),99),1)</f>
        <v>41</v>
      </c>
      <c r="AF116" s="4">
        <f>MAX(MIN(AF112+SUMPRODUCT(AF98:AF105,AA98:AA105),99),1)</f>
        <v>24</v>
      </c>
      <c r="AG116" s="4">
        <f>MAX(MIN(AG112+SUMPRODUCT(AG98:AG105,AA98:AA105),99),1)</f>
        <v>1</v>
      </c>
      <c r="AH116" s="13"/>
      <c r="AI116" s="5" t="str">
        <f>"レベル"&amp;SUM(AI97,AL98:AL105)&amp;"(予)＋装備"</f>
        <v>レベル70(予)＋装備</v>
      </c>
      <c r="AJ116" s="6"/>
      <c r="AK116" s="6"/>
      <c r="AL116" s="6"/>
      <c r="AM116" s="7"/>
      <c r="AN116" s="4">
        <f>MAX(MIN(AN112+SUMPRODUCT(AN98:AN105,AL98:AL105),99),1)</f>
        <v>61</v>
      </c>
      <c r="AO116" s="4">
        <f>MAX(MIN(AO112+SUMPRODUCT(AO98:AO105,AL98:AL105),99),1)</f>
        <v>41</v>
      </c>
      <c r="AP116" s="4">
        <f>MAX(MIN(AP112+SUMPRODUCT(AP98:AP105,AL98:AL105),99),1)</f>
        <v>41</v>
      </c>
      <c r="AQ116" s="4">
        <f>MAX(MIN(AQ112+SUMPRODUCT(AQ98:AQ105,AL98:AL105),99),1)</f>
        <v>24</v>
      </c>
      <c r="AR116" s="4">
        <f>MAX(MIN(AR112+SUMPRODUCT(AR98:AR105,AL98:AL105),99),1)</f>
        <v>1</v>
      </c>
      <c r="AS116" s="13"/>
      <c r="AT116" s="5" t="str">
        <f>"レベル"&amp;SUM(AT97,AW98:AW105)&amp;"(予)＋装備"</f>
        <v>レベル70(予)＋装備</v>
      </c>
      <c r="AU116" s="6"/>
      <c r="AV116" s="6"/>
      <c r="AW116" s="6"/>
      <c r="AX116" s="7"/>
      <c r="AY116" s="4">
        <f>MAX(MIN(AY112+SUMPRODUCT(AY98:AY105,AW98:AW105),99),1)</f>
        <v>61</v>
      </c>
      <c r="AZ116" s="4">
        <f>MAX(MIN(AZ112+SUMPRODUCT(AZ98:AZ105,AW98:AW105),99),1)</f>
        <v>41</v>
      </c>
      <c r="BA116" s="4">
        <f>MAX(MIN(BA112+SUMPRODUCT(BA98:BA105,AW98:AW105),99),1)</f>
        <v>41</v>
      </c>
      <c r="BB116" s="4">
        <f>MAX(MIN(BB112+SUMPRODUCT(BB98:BB105,AW98:AW105),99),1)</f>
        <v>24</v>
      </c>
      <c r="BC116" s="4">
        <f>MAX(MIN(BC112+SUMPRODUCT(BC98:BC105,AW98:AW105),99),1)</f>
        <v>1</v>
      </c>
    </row>
  </sheetData>
  <sheetProtection sheet="1" objects="1" scenarios="1"/>
  <mergeCells count="325">
    <mergeCell ref="AZ95:BC95"/>
    <mergeCell ref="H49:K49"/>
    <mergeCell ref="S49:V49"/>
    <mergeCell ref="AD49:AG49"/>
    <mergeCell ref="AO49:AR49"/>
    <mergeCell ref="AZ49:BC49"/>
    <mergeCell ref="AZ72:BC72"/>
    <mergeCell ref="AO72:AR72"/>
    <mergeCell ref="AD72:AG72"/>
    <mergeCell ref="S72:V72"/>
    <mergeCell ref="H72:K72"/>
    <mergeCell ref="AZ3:BC3"/>
    <mergeCell ref="AZ26:BC26"/>
    <mergeCell ref="AO26:AR26"/>
    <mergeCell ref="AD26:AG26"/>
    <mergeCell ref="S26:V26"/>
    <mergeCell ref="H26:K26"/>
    <mergeCell ref="B115:F115"/>
    <mergeCell ref="M115:Q115"/>
    <mergeCell ref="X115:AB115"/>
    <mergeCell ref="AI115:AM115"/>
    <mergeCell ref="AT115:AX115"/>
    <mergeCell ref="B111:F111"/>
    <mergeCell ref="M111:Q111"/>
    <mergeCell ref="X111:AB111"/>
    <mergeCell ref="AI111:AM111"/>
    <mergeCell ref="AT111:AX111"/>
    <mergeCell ref="B112:F112"/>
    <mergeCell ref="M112:Q112"/>
    <mergeCell ref="X112:AB112"/>
    <mergeCell ref="AI112:AM112"/>
    <mergeCell ref="AT112:AX112"/>
    <mergeCell ref="C109:F109"/>
    <mergeCell ref="N109:Q109"/>
    <mergeCell ref="Y109:AB109"/>
    <mergeCell ref="B113:F113"/>
    <mergeCell ref="M113:Q113"/>
    <mergeCell ref="X113:AB113"/>
    <mergeCell ref="AI113:AM113"/>
    <mergeCell ref="AT113:AX113"/>
    <mergeCell ref="B114:F114"/>
    <mergeCell ref="M114:Q114"/>
    <mergeCell ref="X114:AB114"/>
    <mergeCell ref="AI114:AM114"/>
    <mergeCell ref="AT114:AX114"/>
    <mergeCell ref="AJ109:AM109"/>
    <mergeCell ref="AU109:AX109"/>
    <mergeCell ref="C110:F110"/>
    <mergeCell ref="N110:Q110"/>
    <mergeCell ref="Y110:AB110"/>
    <mergeCell ref="AJ110:AM110"/>
    <mergeCell ref="AU110:AX110"/>
    <mergeCell ref="C107:F107"/>
    <mergeCell ref="N107:Q107"/>
    <mergeCell ref="Y107:AB107"/>
    <mergeCell ref="AJ107:AM107"/>
    <mergeCell ref="AU107:AX107"/>
    <mergeCell ref="C108:F108"/>
    <mergeCell ref="N108:Q108"/>
    <mergeCell ref="Y108:AB108"/>
    <mergeCell ref="AJ108:AM108"/>
    <mergeCell ref="AU108:AX108"/>
    <mergeCell ref="B96:C96"/>
    <mergeCell ref="M96:N96"/>
    <mergeCell ref="X96:Y96"/>
    <mergeCell ref="AI96:AJ96"/>
    <mergeCell ref="AT96:AU96"/>
    <mergeCell ref="C106:F106"/>
    <mergeCell ref="N106:Q106"/>
    <mergeCell ref="Y106:AB106"/>
    <mergeCell ref="AJ106:AM106"/>
    <mergeCell ref="AU106:AX106"/>
    <mergeCell ref="B92:F92"/>
    <mergeCell ref="M92:Q92"/>
    <mergeCell ref="X92:AB92"/>
    <mergeCell ref="AI92:AM92"/>
    <mergeCell ref="AT92:AX92"/>
    <mergeCell ref="B95:E95"/>
    <mergeCell ref="M95:P95"/>
    <mergeCell ref="X95:AA95"/>
    <mergeCell ref="AI95:AL95"/>
    <mergeCell ref="AT95:AW95"/>
    <mergeCell ref="H95:K95"/>
    <mergeCell ref="S95:V95"/>
    <mergeCell ref="AD95:AG95"/>
    <mergeCell ref="AO95:AR95"/>
    <mergeCell ref="B90:F90"/>
    <mergeCell ref="M90:Q90"/>
    <mergeCell ref="X90:AB90"/>
    <mergeCell ref="AI90:AM90"/>
    <mergeCell ref="AT90:AX90"/>
    <mergeCell ref="B91:F91"/>
    <mergeCell ref="M91:Q91"/>
    <mergeCell ref="X91:AB91"/>
    <mergeCell ref="AI91:AM91"/>
    <mergeCell ref="AT91:AX91"/>
    <mergeCell ref="B88:F88"/>
    <mergeCell ref="M88:Q88"/>
    <mergeCell ref="X88:AB88"/>
    <mergeCell ref="AI88:AM88"/>
    <mergeCell ref="AT88:AX88"/>
    <mergeCell ref="B89:F89"/>
    <mergeCell ref="M89:Q89"/>
    <mergeCell ref="X89:AB89"/>
    <mergeCell ref="AI89:AM89"/>
    <mergeCell ref="AT89:AX89"/>
    <mergeCell ref="C86:F86"/>
    <mergeCell ref="N86:Q86"/>
    <mergeCell ref="Y86:AB86"/>
    <mergeCell ref="AJ86:AM86"/>
    <mergeCell ref="AU86:AX86"/>
    <mergeCell ref="C87:F87"/>
    <mergeCell ref="N87:Q87"/>
    <mergeCell ref="Y87:AB87"/>
    <mergeCell ref="AJ87:AM87"/>
    <mergeCell ref="AU87:AX87"/>
    <mergeCell ref="C84:F84"/>
    <mergeCell ref="N84:Q84"/>
    <mergeCell ref="Y84:AB84"/>
    <mergeCell ref="AJ84:AM84"/>
    <mergeCell ref="AU84:AX84"/>
    <mergeCell ref="C85:F85"/>
    <mergeCell ref="N85:Q85"/>
    <mergeCell ref="Y85:AB85"/>
    <mergeCell ref="AJ85:AM85"/>
    <mergeCell ref="AU85:AX85"/>
    <mergeCell ref="B73:C73"/>
    <mergeCell ref="M73:N73"/>
    <mergeCell ref="X73:Y73"/>
    <mergeCell ref="AI73:AJ73"/>
    <mergeCell ref="AT73:AU73"/>
    <mergeCell ref="C83:F83"/>
    <mergeCell ref="N83:Q83"/>
    <mergeCell ref="Y83:AB83"/>
    <mergeCell ref="AJ83:AM83"/>
    <mergeCell ref="AU83:AX83"/>
    <mergeCell ref="B69:F69"/>
    <mergeCell ref="M69:Q69"/>
    <mergeCell ref="X69:AB69"/>
    <mergeCell ref="AI69:AM69"/>
    <mergeCell ref="AT69:AX69"/>
    <mergeCell ref="B72:E72"/>
    <mergeCell ref="M72:P72"/>
    <mergeCell ref="X72:AA72"/>
    <mergeCell ref="AI72:AL72"/>
    <mergeCell ref="AT72:AW72"/>
    <mergeCell ref="B67:F67"/>
    <mergeCell ref="M67:Q67"/>
    <mergeCell ref="X67:AB67"/>
    <mergeCell ref="AI67:AM67"/>
    <mergeCell ref="AT67:AX67"/>
    <mergeCell ref="B68:F68"/>
    <mergeCell ref="M68:Q68"/>
    <mergeCell ref="X68:AB68"/>
    <mergeCell ref="AI68:AM68"/>
    <mergeCell ref="AT68:AX68"/>
    <mergeCell ref="B65:F65"/>
    <mergeCell ref="M65:Q65"/>
    <mergeCell ref="X65:AB65"/>
    <mergeCell ref="AI65:AM65"/>
    <mergeCell ref="AT65:AX65"/>
    <mergeCell ref="B66:F66"/>
    <mergeCell ref="M66:Q66"/>
    <mergeCell ref="X66:AB66"/>
    <mergeCell ref="AI66:AM66"/>
    <mergeCell ref="AT66:AX66"/>
    <mergeCell ref="C63:F63"/>
    <mergeCell ref="N63:Q63"/>
    <mergeCell ref="Y63:AB63"/>
    <mergeCell ref="AJ63:AM63"/>
    <mergeCell ref="AU63:AX63"/>
    <mergeCell ref="C64:F64"/>
    <mergeCell ref="N64:Q64"/>
    <mergeCell ref="Y64:AB64"/>
    <mergeCell ref="AJ64:AM64"/>
    <mergeCell ref="AU64:AX64"/>
    <mergeCell ref="C61:F61"/>
    <mergeCell ref="N61:Q61"/>
    <mergeCell ref="Y61:AB61"/>
    <mergeCell ref="AJ61:AM61"/>
    <mergeCell ref="AU61:AX61"/>
    <mergeCell ref="C62:F62"/>
    <mergeCell ref="N62:Q62"/>
    <mergeCell ref="Y62:AB62"/>
    <mergeCell ref="AJ62:AM62"/>
    <mergeCell ref="AU62:AX62"/>
    <mergeCell ref="B50:C50"/>
    <mergeCell ref="M50:N50"/>
    <mergeCell ref="X50:Y50"/>
    <mergeCell ref="AI50:AJ50"/>
    <mergeCell ref="AT50:AU50"/>
    <mergeCell ref="C60:F60"/>
    <mergeCell ref="N60:Q60"/>
    <mergeCell ref="Y60:AB60"/>
    <mergeCell ref="AJ60:AM60"/>
    <mergeCell ref="AU60:AX60"/>
    <mergeCell ref="B49:E49"/>
    <mergeCell ref="M49:P49"/>
    <mergeCell ref="X49:AA49"/>
    <mergeCell ref="AI49:AL49"/>
    <mergeCell ref="AT49:AW49"/>
    <mergeCell ref="H3:K3"/>
    <mergeCell ref="S3:V3"/>
    <mergeCell ref="AD3:AG3"/>
    <mergeCell ref="AO3:AR3"/>
    <mergeCell ref="B46:F46"/>
    <mergeCell ref="M46:Q46"/>
    <mergeCell ref="X46:AB46"/>
    <mergeCell ref="AI46:AM46"/>
    <mergeCell ref="AT46:AX46"/>
    <mergeCell ref="B44:F44"/>
    <mergeCell ref="M44:Q44"/>
    <mergeCell ref="X44:AB44"/>
    <mergeCell ref="AI44:AM44"/>
    <mergeCell ref="AT44:AX44"/>
    <mergeCell ref="B45:F45"/>
    <mergeCell ref="M45:Q45"/>
    <mergeCell ref="X45:AB45"/>
    <mergeCell ref="AI45:AM45"/>
    <mergeCell ref="AT45:AX45"/>
    <mergeCell ref="B42:F42"/>
    <mergeCell ref="M42:Q42"/>
    <mergeCell ref="X42:AB42"/>
    <mergeCell ref="AI42:AM42"/>
    <mergeCell ref="AT42:AX42"/>
    <mergeCell ref="B43:F43"/>
    <mergeCell ref="M43:Q43"/>
    <mergeCell ref="X43:AB43"/>
    <mergeCell ref="AI43:AM43"/>
    <mergeCell ref="AT43:AX43"/>
    <mergeCell ref="C40:F40"/>
    <mergeCell ref="N40:Q40"/>
    <mergeCell ref="Y40:AB40"/>
    <mergeCell ref="AJ40:AM40"/>
    <mergeCell ref="AU40:AX40"/>
    <mergeCell ref="C41:F41"/>
    <mergeCell ref="N41:Q41"/>
    <mergeCell ref="Y41:AB41"/>
    <mergeCell ref="AJ41:AM41"/>
    <mergeCell ref="AU41:AX41"/>
    <mergeCell ref="C38:F38"/>
    <mergeCell ref="N38:Q38"/>
    <mergeCell ref="Y38:AB38"/>
    <mergeCell ref="AJ38:AM38"/>
    <mergeCell ref="AU38:AX38"/>
    <mergeCell ref="C39:F39"/>
    <mergeCell ref="N39:Q39"/>
    <mergeCell ref="Y39:AB39"/>
    <mergeCell ref="AJ39:AM39"/>
    <mergeCell ref="AU39:AX39"/>
    <mergeCell ref="B27:C27"/>
    <mergeCell ref="M27:N27"/>
    <mergeCell ref="X27:Y27"/>
    <mergeCell ref="AI27:AJ27"/>
    <mergeCell ref="AT27:AU27"/>
    <mergeCell ref="C37:F37"/>
    <mergeCell ref="N37:Q37"/>
    <mergeCell ref="Y37:AB37"/>
    <mergeCell ref="AJ37:AM37"/>
    <mergeCell ref="AU37:AX37"/>
    <mergeCell ref="AT23:AX23"/>
    <mergeCell ref="B26:E26"/>
    <mergeCell ref="M26:P26"/>
    <mergeCell ref="X26:AA26"/>
    <mergeCell ref="AI26:AL26"/>
    <mergeCell ref="AT26:AW26"/>
    <mergeCell ref="AU17:AX17"/>
    <mergeCell ref="AU18:AX18"/>
    <mergeCell ref="AT19:AX19"/>
    <mergeCell ref="AT20:AX20"/>
    <mergeCell ref="AT21:AX21"/>
    <mergeCell ref="AT22:AX22"/>
    <mergeCell ref="AI22:AM22"/>
    <mergeCell ref="AI23:AM23"/>
    <mergeCell ref="X19:AB19"/>
    <mergeCell ref="X20:AB20"/>
    <mergeCell ref="X21:AB21"/>
    <mergeCell ref="X22:AB22"/>
    <mergeCell ref="X23:AB23"/>
    <mergeCell ref="M23:Q23"/>
    <mergeCell ref="M20:Q20"/>
    <mergeCell ref="M21:Q21"/>
    <mergeCell ref="M22:Q22"/>
    <mergeCell ref="AT3:AW3"/>
    <mergeCell ref="AT4:AU4"/>
    <mergeCell ref="AU14:AX14"/>
    <mergeCell ref="AU15:AX15"/>
    <mergeCell ref="AU16:AX16"/>
    <mergeCell ref="AJ18:AM18"/>
    <mergeCell ref="AI19:AM19"/>
    <mergeCell ref="AI20:AM20"/>
    <mergeCell ref="AI21:AM21"/>
    <mergeCell ref="AI3:AL3"/>
    <mergeCell ref="AI4:AJ4"/>
    <mergeCell ref="AJ14:AM14"/>
    <mergeCell ref="AJ15:AM15"/>
    <mergeCell ref="AJ16:AM16"/>
    <mergeCell ref="AJ17:AM17"/>
    <mergeCell ref="X3:AA3"/>
    <mergeCell ref="N14:Q14"/>
    <mergeCell ref="N15:Q15"/>
    <mergeCell ref="N16:Q16"/>
    <mergeCell ref="N17:Q17"/>
    <mergeCell ref="N18:Q18"/>
    <mergeCell ref="M19:Q19"/>
    <mergeCell ref="M3:P3"/>
    <mergeCell ref="M4:N4"/>
    <mergeCell ref="X4:Y4"/>
    <mergeCell ref="Y14:AB14"/>
    <mergeCell ref="Y15:AB15"/>
    <mergeCell ref="Y16:AB16"/>
    <mergeCell ref="Y17:AB17"/>
    <mergeCell ref="Y18:AB18"/>
    <mergeCell ref="B3:E3"/>
    <mergeCell ref="B23:F23"/>
    <mergeCell ref="B22:F22"/>
    <mergeCell ref="B21:F21"/>
    <mergeCell ref="B20:F20"/>
    <mergeCell ref="B19:F19"/>
    <mergeCell ref="C14:F14"/>
    <mergeCell ref="B4:C4"/>
    <mergeCell ref="C15:F15"/>
    <mergeCell ref="C16:F16"/>
    <mergeCell ref="C17:F17"/>
    <mergeCell ref="C18:F18"/>
  </mergeCells>
  <phoneticPr fontId="1"/>
  <dataValidations count="1">
    <dataValidation type="list" allowBlank="1" showInputMessage="1" showErrorMessage="1" sqref="H3:K3 S3:V3 AD3:AG3 AO3:AR3 AZ3:BC3 AZ26:BC26 AO26:AR26 AD26:AG26 S26:V26 H26:K26 AZ72:BC72 AD49:AG49 S95:V95 AD95:AG95 S49:V49 H95:K95 AO95:AR95 H49:K49 AZ49:BC49 AO49:AR49 H72:K72 S72:V72 AD72:AG72 AO72:AR72 AZ95:BC95" xr:uid="{C4CF26CB-5B69-4299-AC3D-B594B0D48BE6}">
      <formula1>"オリジナル,リメイク,ピクセルリマスター"</formula1>
    </dataValidation>
  </dataValidations>
  <pageMargins left="0.7" right="0.7" top="0.75" bottom="0.75" header="0.3" footer="0.3"/>
  <pageSetup paperSize="9" orientation="portrait" horizontalDpi="0" verticalDpi="0" r:id="rId1"/>
  <extLst>
    <ext xmlns:x14="http://schemas.microsoft.com/office/spreadsheetml/2009/9/main" uri="{CCE6A557-97BC-4b89-ADB6-D9C93CAAB3DF}">
      <x14:dataValidations xmlns:xm="http://schemas.microsoft.com/office/excel/2006/main" count="6">
        <x14:dataValidation type="list" allowBlank="1" showInputMessage="1" showErrorMessage="1" xr:uid="{9EBF42F0-FD60-4F80-BE68-AC02879C2D99}">
          <x14:formula1>
            <xm:f>キャラマスタ!$B$5:$B$17</xm:f>
          </x14:formula1>
          <xm:sqref>B3:E3 AT95:AW95 X72:AA72 AI72:AL72 AT72:AW72 B72:E72 M26:P26 X26:AA26 AI26:AL26 AT26:AW26 M3:P3 X3:AA3 AI3:AL3 AT3:AW3 B26:E26 B49:E49 M95:P95 AI49:AL49 AT49:AW49 X49:AA49 B95:E95 M49:P49 X95:AA95 AI95:AL95 M72:P72</xm:sqref>
        </x14:dataValidation>
        <x14:dataValidation type="list" allowBlank="1" showInputMessage="1" showErrorMessage="1" xr:uid="{731F53A0-D67B-454A-82B7-D23FE5CB0172}">
          <x14:formula1>
            <xm:f>IF(H3="リメイク",装備マスタ!$P$5:$P$68,装備マスタ!$B$5:$B$45)</xm:f>
          </x14:formula1>
          <xm:sqref>N14:Q14 AU106:AX106 AU83:AX83 AJ83:AM83 Y83:AB83 N83:Q83 C37:F37 AU37:AX37 AJ37:AM37 Y37:AB37 N37:Q37 C14:F14 C106:F106 Y60:AB60 AU60:AX60 C60:F60 N60:Q60 Y106:AB106 N106:Q106 AJ60:AM60 C83:F83 AU14:AX14 AJ14:AM14 Y14:AB14 AJ106:AM106</xm:sqref>
        </x14:dataValidation>
        <x14:dataValidation type="list" allowBlank="1" showInputMessage="1" showErrorMessage="1" xr:uid="{6E6FB7F1-2EA1-4B86-8F22-6E4A8666EF03}">
          <x14:formula1>
            <xm:f>IF(H3="リメイク",装備マスタ!$P$5:$P$68,装備マスタ!$B$5:$B$45)</xm:f>
          </x14:formula1>
          <xm:sqref>Y38:AB38 AU107:AX107 C107:F107 C61:F61 C38:F38 C15:F15 AU84:AX84 AJ84:AM84 Y84:AB84 N84:Q84 N38:Q38 Y61:AB61 AU61:AX61 AJ107:AM107 Y107:AB107 AU38:AX38 N61:Q61 N107:Q107 AJ61:AM61 C84:F84 AJ38:AM38 AU15:AX15 AJ15:AM15 Y15:AB15 N15:Q15</xm:sqref>
        </x14:dataValidation>
        <x14:dataValidation type="list" allowBlank="1" showInputMessage="1" showErrorMessage="1" xr:uid="{D81C7D50-ECD7-49EA-AFF1-C3B295729123}">
          <x14:formula1>
            <xm:f>IF(H3="リメイク",装備マスタ!$W$5:$W$18,装備マスタ!$I$5:$I$13)</xm:f>
          </x14:formula1>
          <xm:sqref>N16:Q16 AU108:AX108 Y85:AB85 AJ85:AM85 C85:F85 N85:Q85 AU16:AX16 Y62:AB62 Y16:AB16 AJ16:AM16 N62:Q62 AJ62:AM62 Y108:AB108 C108:F108 AU39:AX39 AU85:AX85 C62:F62 AU62:AX62 AJ108:AM108 N108:Q108 Y39:AB39 AJ39:AM39 C39:F39 N39:Q39 C16:F16</xm:sqref>
        </x14:dataValidation>
        <x14:dataValidation type="list" allowBlank="1" showInputMessage="1" showErrorMessage="1" xr:uid="{ADB1FF1D-5486-47E0-B740-0524C51490B4}">
          <x14:formula1>
            <xm:f>IF(H3="リメイク",装備マスタ!$W$19:$W$46,装備マスタ!$I$14:$I$26)</xm:f>
          </x14:formula1>
          <xm:sqref>C17:F17 AU109:AX109 AJ86:AM86 Y86:AB86 N86:Q86 C86:F86 Y63:AB63 AU63:AX63 C63:F63 Y109:AB109 AJ109:AM109 N63:Q63 N109:Q109 AJ63:AM63 AU86:AX86 C109:F109 AU17:AX17 AU40:AX40 AJ40:AM40 Y40:AB40 N40:Q40 AJ17:AM17 Y17:AB17 C40:F40 N17:Q17</xm:sqref>
        </x14:dataValidation>
        <x14:dataValidation type="list" allowBlank="1" showInputMessage="1" showErrorMessage="1" xr:uid="{5473139D-55B8-461C-84D5-1C3AF45B848A}">
          <x14:formula1>
            <xm:f>IF(H3="リメイク",装備マスタ!$W$47:$W$55,装備マスタ!$I$27:$I$35)</xm:f>
          </x14:formula1>
          <xm:sqref>C18:F18 AU110:AX110 Y87:AB87 AJ87:AM87 AU87:AX87 C87:F87 N18:Q18 Y18:AB18 AJ18:AM18 AU18:AX18 Y64:AB64 N64:Q64 AJ64:AM64 Y110:AB110 AJ110:AM110 C64:F64 N110:Q110 AU64:AX64 C110:F110 N87:Q87 N41:Q41 Y41:AB41 AJ41:AM41 AU41:AX41 C41:F41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C4D0C-BF79-4C5E-9AC6-EAEAC9761FEE}">
  <dimension ref="A1:AQ38"/>
  <sheetViews>
    <sheetView zoomScale="85" zoomScaleNormal="85" workbookViewId="0">
      <selection activeCell="B10" sqref="B10"/>
    </sheetView>
  </sheetViews>
  <sheetFormatPr defaultColWidth="3.875" defaultRowHeight="15.75" x14ac:dyDescent="0.4"/>
  <cols>
    <col min="1" max="1" width="3.875" style="11" customWidth="1"/>
    <col min="2" max="2" width="17.75" style="110" bestFit="1" customWidth="1"/>
    <col min="3" max="16384" width="3.875" style="11"/>
  </cols>
  <sheetData>
    <row r="1" spans="1:43" x14ac:dyDescent="0.4">
      <c r="A1" s="11" t="s">
        <v>104</v>
      </c>
      <c r="B1" s="106"/>
    </row>
    <row r="2" spans="1:43" x14ac:dyDescent="0.4">
      <c r="B2" s="106"/>
    </row>
    <row r="3" spans="1:43" ht="16.5" thickBot="1" x14ac:dyDescent="0.45">
      <c r="B3" s="11" t="s">
        <v>106</v>
      </c>
      <c r="I3" s="11" t="s">
        <v>102</v>
      </c>
    </row>
    <row r="4" spans="1:43" ht="16.5" thickBot="1" x14ac:dyDescent="0.45">
      <c r="B4" s="111"/>
      <c r="C4" s="114" t="s">
        <v>57</v>
      </c>
      <c r="D4" s="114" t="s">
        <v>58</v>
      </c>
      <c r="E4" s="114" t="s">
        <v>17</v>
      </c>
      <c r="F4" s="114" t="s">
        <v>60</v>
      </c>
      <c r="G4" s="115" t="s">
        <v>61</v>
      </c>
      <c r="J4" s="11" t="s">
        <v>0</v>
      </c>
      <c r="Q4" s="11" t="s">
        <v>90</v>
      </c>
      <c r="X4" s="11" t="s">
        <v>92</v>
      </c>
      <c r="AE4" s="11" t="s">
        <v>91</v>
      </c>
      <c r="AL4" s="11" t="s">
        <v>93</v>
      </c>
    </row>
    <row r="5" spans="1:43" x14ac:dyDescent="0.4">
      <c r="B5" s="112" t="s">
        <v>67</v>
      </c>
      <c r="C5" s="68">
        <f>INDEX(マスタ裏!$B$4:$DN$8,MATCH(C$4,マスタ裏!$A$4:$A$8,0),MATCH($B5&amp;"70",マスタ裏!$B$3:$DN$3,0))</f>
        <v>85</v>
      </c>
      <c r="D5" s="68">
        <f>INDEX(マスタ裏!$B$4:$DN$8,MATCH(D$4,マスタ裏!$A$4:$A$8,0),MATCH($B5&amp;"70",マスタ裏!$B$3:$DN$3,0))</f>
        <v>41</v>
      </c>
      <c r="E5" s="68">
        <f>INDEX(マスタ裏!$B$4:$DN$8,MATCH(E$4,マスタ裏!$A$4:$A$8,0),MATCH($B5&amp;"70",マスタ裏!$B$3:$DN$3,0))</f>
        <v>70</v>
      </c>
      <c r="F5" s="68">
        <f>INDEX(マスタ裏!$B$4:$DN$8,MATCH(F$4,マスタ裏!$A$4:$A$8,0),MATCH($B5&amp;"70",マスタ裏!$B$3:$DN$3,0))</f>
        <v>36</v>
      </c>
      <c r="G5" s="107">
        <f>INDEX(マスタ裏!$B$4:$DN$8,MATCH(G$4,マスタ裏!$A$4:$A$8,0),MATCH($B5&amp;"70",マスタ裏!$B$3:$DN$3,0))</f>
        <v>41</v>
      </c>
      <c r="J5" s="111"/>
      <c r="K5" s="114" t="s">
        <v>57</v>
      </c>
      <c r="L5" s="114" t="s">
        <v>58</v>
      </c>
      <c r="M5" s="114" t="s">
        <v>17</v>
      </c>
      <c r="N5" s="114" t="s">
        <v>60</v>
      </c>
      <c r="O5" s="115" t="s">
        <v>61</v>
      </c>
      <c r="Q5" s="111"/>
      <c r="R5" s="114" t="s">
        <v>57</v>
      </c>
      <c r="S5" s="114" t="s">
        <v>58</v>
      </c>
      <c r="T5" s="114" t="s">
        <v>17</v>
      </c>
      <c r="U5" s="114" t="s">
        <v>60</v>
      </c>
      <c r="V5" s="115" t="s">
        <v>61</v>
      </c>
      <c r="X5" s="111"/>
      <c r="Y5" s="114" t="s">
        <v>57</v>
      </c>
      <c r="Z5" s="114" t="s">
        <v>58</v>
      </c>
      <c r="AA5" s="114" t="s">
        <v>17</v>
      </c>
      <c r="AB5" s="114" t="s">
        <v>60</v>
      </c>
      <c r="AC5" s="115" t="s">
        <v>61</v>
      </c>
      <c r="AE5" s="111"/>
      <c r="AF5" s="114" t="s">
        <v>57</v>
      </c>
      <c r="AG5" s="114" t="s">
        <v>58</v>
      </c>
      <c r="AH5" s="114" t="s">
        <v>17</v>
      </c>
      <c r="AI5" s="114" t="s">
        <v>60</v>
      </c>
      <c r="AJ5" s="115" t="s">
        <v>61</v>
      </c>
      <c r="AL5" s="111"/>
      <c r="AM5" s="114" t="s">
        <v>57</v>
      </c>
      <c r="AN5" s="114" t="s">
        <v>58</v>
      </c>
      <c r="AO5" s="114" t="s">
        <v>17</v>
      </c>
      <c r="AP5" s="114" t="s">
        <v>60</v>
      </c>
      <c r="AQ5" s="115" t="s">
        <v>61</v>
      </c>
    </row>
    <row r="6" spans="1:43" x14ac:dyDescent="0.4">
      <c r="B6" s="112" t="s">
        <v>90</v>
      </c>
      <c r="C6" s="68">
        <f>INDEX(マスタ裏!$B$4:$DN$8,MATCH(C$4,マスタ裏!$A$4:$A$8,0),MATCH($B6&amp;"70",マスタ裏!$B$3:$DN$3,0))</f>
        <v>73</v>
      </c>
      <c r="D6" s="68">
        <f>INDEX(マスタ裏!$B$4:$DN$8,MATCH(D$4,マスタ裏!$A$4:$A$8,0),MATCH($B6&amp;"70",マスタ裏!$B$3:$DN$3,0))</f>
        <v>48</v>
      </c>
      <c r="E6" s="68">
        <f>INDEX(マスタ裏!$B$4:$DN$8,MATCH(E$4,マスタ裏!$A$4:$A$8,0),MATCH($B6&amp;"70",マスタ裏!$B$3:$DN$3,0))</f>
        <v>63</v>
      </c>
      <c r="F6" s="68">
        <f>INDEX(マスタ裏!$B$4:$DN$8,MATCH(F$4,マスタ裏!$A$4:$A$8,0),MATCH($B6&amp;"70",マスタ裏!$B$3:$DN$3,0))</f>
        <v>12</v>
      </c>
      <c r="G6" s="107">
        <f>INDEX(マスタ裏!$B$4:$DN$8,MATCH(G$4,マスタ裏!$A$4:$A$8,0),MATCH($B6&amp;"70",マスタ裏!$B$3:$DN$3,0))</f>
        <v>39</v>
      </c>
      <c r="J6" s="116">
        <v>70</v>
      </c>
      <c r="K6" s="68">
        <f>INDEX(マスタ裏!$B$4:$DN$8,MATCH(K$5,マスタ裏!$A$4:$A$8,0),MATCH($J$4&amp;$J6,マスタ裏!$B$3:$DN$3,0))</f>
        <v>85</v>
      </c>
      <c r="L6" s="68">
        <f>INDEX(マスタ裏!$B$4:$DN$8,MATCH(L$5,マスタ裏!$A$4:$A$8,0),MATCH($J$4&amp;$J6,マスタ裏!$B$3:$DN$3,0))</f>
        <v>41</v>
      </c>
      <c r="M6" s="68">
        <f>INDEX(マスタ裏!$B$4:$DN$8,MATCH(M$5,マスタ裏!$A$4:$A$8,0),MATCH($J$4&amp;$J6,マスタ裏!$B$3:$DN$3,0))</f>
        <v>70</v>
      </c>
      <c r="N6" s="68">
        <f>INDEX(マスタ裏!$B$4:$DN$8,MATCH(N$5,マスタ裏!$A$4:$A$8,0),MATCH($J$4&amp;$J6,マスタ裏!$B$3:$DN$3,0))</f>
        <v>36</v>
      </c>
      <c r="O6" s="107">
        <f>INDEX(マスタ裏!$B$4:$DN$8,MATCH(O$5,マスタ裏!$A$4:$A$8,0),MATCH($J$4&amp;$J6,マスタ裏!$B$3:$DN$3,0))</f>
        <v>41</v>
      </c>
      <c r="Q6" s="116">
        <v>70</v>
      </c>
      <c r="R6" s="68">
        <f>INDEX(マスタ裏!$B$4:$DN$8,MATCH(R$5,マスタ裏!$A$4:$A$8,0),MATCH($Q$4&amp;$Q6,マスタ裏!$B$3:$DN$3,0))</f>
        <v>73</v>
      </c>
      <c r="S6" s="68">
        <f>INDEX(マスタ裏!$B$4:$DN$8,MATCH(S$5,マスタ裏!$A$4:$A$8,0),MATCH($Q$4&amp;$Q6,マスタ裏!$B$3:$DN$3,0))</f>
        <v>48</v>
      </c>
      <c r="T6" s="68">
        <f>INDEX(マスタ裏!$B$4:$DN$8,MATCH(T$5,マスタ裏!$A$4:$A$8,0),MATCH($Q$4&amp;$Q6,マスタ裏!$B$3:$DN$3,0))</f>
        <v>63</v>
      </c>
      <c r="U6" s="68">
        <f>INDEX(マスタ裏!$B$4:$DN$8,MATCH(U$5,マスタ裏!$A$4:$A$8,0),MATCH($Q$4&amp;$Q6,マスタ裏!$B$3:$DN$3,0))</f>
        <v>12</v>
      </c>
      <c r="V6" s="107">
        <f>INDEX(マスタ裏!$B$4:$DN$8,MATCH(V$5,マスタ裏!$A$4:$A$8,0),MATCH($Q$4&amp;$Q6,マスタ裏!$B$3:$DN$3,0))</f>
        <v>39</v>
      </c>
      <c r="X6" s="116">
        <v>70</v>
      </c>
      <c r="Y6" s="68">
        <f>INDEX(マスタ裏!$B$4:$DN$8,MATCH(Y$5,マスタ裏!$A$4:$A$8,0),MATCH($X$4&amp;$X6,マスタ裏!$B$3:$DN$3,0))</f>
        <v>36</v>
      </c>
      <c r="Z6" s="68">
        <f>INDEX(マスタ裏!$B$4:$DN$8,MATCH(Z$5,マスタ裏!$A$4:$A$8,0),MATCH($X$4&amp;$X6,マスタ裏!$B$3:$DN$3,0))</f>
        <v>33</v>
      </c>
      <c r="AA6" s="68">
        <f>INDEX(マスタ裏!$B$4:$DN$8,MATCH(AA$5,マスタ裏!$A$4:$A$8,0),MATCH($X$4&amp;$X6,マスタ裏!$B$3:$DN$3,0))</f>
        <v>34</v>
      </c>
      <c r="AB6" s="68">
        <f>INDEX(マスタ裏!$B$4:$DN$8,MATCH(AB$5,マスタ裏!$A$4:$A$8,0),MATCH($X$4&amp;$X6,マスタ裏!$B$3:$DN$3,0))</f>
        <v>63</v>
      </c>
      <c r="AC6" s="107">
        <f>INDEX(マスタ裏!$B$4:$DN$8,MATCH(AC$5,マスタ裏!$A$4:$A$8,0),MATCH($X$4&amp;$X6,マスタ裏!$B$3:$DN$3,0))</f>
        <v>54</v>
      </c>
      <c r="AE6" s="116">
        <v>70</v>
      </c>
      <c r="AF6" s="68">
        <f>INDEX(マスタ裏!$B$4:$DN$8,MATCH(AF$5,マスタ裏!$A$4:$A$8,0),MATCH($AE$4&amp;$AE6,マスタ裏!$B$3:$DN$3,0))</f>
        <v>48</v>
      </c>
      <c r="AG6" s="68">
        <f>INDEX(マスタ裏!$B$4:$DN$8,MATCH(AG$5,マスタ裏!$A$4:$A$8,0),MATCH($AE$4&amp;$AE6,マスタ裏!$B$3:$DN$3,0))</f>
        <v>32</v>
      </c>
      <c r="AH6" s="68">
        <f>INDEX(マスタ裏!$B$4:$DN$8,MATCH(AH$5,マスタ裏!$A$4:$A$8,0),MATCH($AE$4&amp;$AE6,マスタ裏!$B$3:$DN$3,0))</f>
        <v>42</v>
      </c>
      <c r="AI6" s="68">
        <f>INDEX(マスタ裏!$B$4:$DN$8,MATCH(AI$5,マスタ裏!$A$4:$A$8,0),MATCH($AE$4&amp;$AE6,マスタ裏!$B$3:$DN$3,0))</f>
        <v>22</v>
      </c>
      <c r="AJ6" s="107">
        <f>INDEX(マスタ裏!$B$4:$DN$8,MATCH(AJ$5,マスタ裏!$A$4:$A$8,0),MATCH($AE$4&amp;$AE6,マスタ裏!$B$3:$DN$3,0))</f>
        <v>71</v>
      </c>
      <c r="AL6" s="116">
        <v>70</v>
      </c>
      <c r="AM6" s="68">
        <f>INDEX(マスタ裏!$B$4:$DN$8,MATCH(AM$5,マスタ裏!$A$4:$A$8,0),MATCH($AL$4&amp;$AL6,マスタ裏!$B$3:$DN$3,0))</f>
        <v>59</v>
      </c>
      <c r="AN6" s="68">
        <f>INDEX(マスタ裏!$B$4:$DN$8,MATCH(AN$5,マスタ裏!$A$4:$A$8,0),MATCH($AL$4&amp;$AL6,マスタ裏!$B$3:$DN$3,0))</f>
        <v>54</v>
      </c>
      <c r="AO6" s="68">
        <f>INDEX(マスタ裏!$B$4:$DN$8,MATCH(AO$5,マスタ裏!$A$4:$A$8,0),MATCH($AL$4&amp;$AL6,マスタ裏!$B$3:$DN$3,0))</f>
        <v>47</v>
      </c>
      <c r="AP6" s="68">
        <f>INDEX(マスタ裏!$B$4:$DN$8,MATCH(AP$5,マスタ裏!$A$4:$A$8,0),MATCH($AL$4&amp;$AL6,マスタ裏!$B$3:$DN$3,0))</f>
        <v>34</v>
      </c>
      <c r="AQ6" s="107">
        <f>INDEX(マスタ裏!$B$4:$DN$8,MATCH(AQ$5,マスタ裏!$A$4:$A$8,0),MATCH($AL$4&amp;$AL6,マスタ裏!$B$3:$DN$3,0))</f>
        <v>25</v>
      </c>
    </row>
    <row r="7" spans="1:43" x14ac:dyDescent="0.4">
      <c r="B7" s="112" t="s">
        <v>92</v>
      </c>
      <c r="C7" s="68">
        <f>INDEX(マスタ裏!$B$4:$DN$8,MATCH(C$4,マスタ裏!$A$4:$A$8,0),MATCH($B7&amp;"70",マスタ裏!$B$3:$DN$3,0))</f>
        <v>36</v>
      </c>
      <c r="D7" s="68">
        <f>INDEX(マスタ裏!$B$4:$DN$8,MATCH(D$4,マスタ裏!$A$4:$A$8,0),MATCH($B7&amp;"70",マスタ裏!$B$3:$DN$3,0))</f>
        <v>33</v>
      </c>
      <c r="E7" s="68">
        <f>INDEX(マスタ裏!$B$4:$DN$8,MATCH(E$4,マスタ裏!$A$4:$A$8,0),MATCH($B7&amp;"70",マスタ裏!$B$3:$DN$3,0))</f>
        <v>34</v>
      </c>
      <c r="F7" s="68">
        <f>INDEX(マスタ裏!$B$4:$DN$8,MATCH(F$4,マスタ裏!$A$4:$A$8,0),MATCH($B7&amp;"70",マスタ裏!$B$3:$DN$3,0))</f>
        <v>63</v>
      </c>
      <c r="G7" s="107">
        <f>INDEX(マスタ裏!$B$4:$DN$8,MATCH(G$4,マスタ裏!$A$4:$A$8,0),MATCH($B7&amp;"70",マスタ裏!$B$3:$DN$3,0))</f>
        <v>54</v>
      </c>
      <c r="J7" s="116" t="s">
        <v>82</v>
      </c>
      <c r="K7" s="68">
        <f>INDEX(マスタ裏!$B$4:$DN$8,MATCH(K$5,マスタ裏!$A$4:$A$8,0),MATCH($J$4&amp;$J7,マスタ裏!$B$3:$DN$3,0))</f>
        <v>-1</v>
      </c>
      <c r="L7" s="68">
        <f>INDEX(マスタ裏!$B$4:$DN$8,MATCH(L$5,マスタ裏!$A$4:$A$8,0),MATCH($J$4&amp;$J7,マスタ裏!$B$3:$DN$3,0))</f>
        <v>-1</v>
      </c>
      <c r="M7" s="68">
        <f>INDEX(マスタ裏!$B$4:$DN$8,MATCH(M$5,マスタ裏!$A$4:$A$8,0),MATCH($J$4&amp;$J7,マスタ裏!$B$3:$DN$3,0))</f>
        <v>0</v>
      </c>
      <c r="N7" s="68">
        <f>INDEX(マスタ裏!$B$4:$DN$8,MATCH(N$5,マスタ裏!$A$4:$A$8,0),MATCH($J$4&amp;$J7,マスタ裏!$B$3:$DN$3,0))</f>
        <v>-1</v>
      </c>
      <c r="O7" s="107">
        <f>INDEX(マスタ裏!$B$4:$DN$8,MATCH(O$5,マスタ裏!$A$4:$A$8,0),MATCH($J$4&amp;$J7,マスタ裏!$B$3:$DN$3,0))</f>
        <v>-1</v>
      </c>
      <c r="Q7" s="116" t="s">
        <v>82</v>
      </c>
      <c r="R7" s="68">
        <f>INDEX(マスタ裏!$B$4:$DN$8,MATCH(R$5,マスタ裏!$A$4:$A$8,0),MATCH($Q$4&amp;$Q7,マスタ裏!$B$3:$DN$3,0))</f>
        <v>-1</v>
      </c>
      <c r="S7" s="68">
        <f>INDEX(マスタ裏!$B$4:$DN$8,MATCH(S$5,マスタ裏!$A$4:$A$8,0),MATCH($Q$4&amp;$Q7,マスタ裏!$B$3:$DN$3,0))</f>
        <v>-1</v>
      </c>
      <c r="T7" s="68">
        <f>INDEX(マスタ裏!$B$4:$DN$8,MATCH(T$5,マスタ裏!$A$4:$A$8,0),MATCH($Q$4&amp;$Q7,マスタ裏!$B$3:$DN$3,0))</f>
        <v>-1</v>
      </c>
      <c r="U7" s="68">
        <f>INDEX(マスタ裏!$B$4:$DN$8,MATCH(U$5,マスタ裏!$A$4:$A$8,0),MATCH($Q$4&amp;$Q7,マスタ裏!$B$3:$DN$3,0))</f>
        <v>-1</v>
      </c>
      <c r="V7" s="107">
        <f>INDEX(マスタ裏!$B$4:$DN$8,MATCH(V$5,マスタ裏!$A$4:$A$8,0),MATCH($Q$4&amp;$Q7,マスタ裏!$B$3:$DN$3,0))</f>
        <v>-1</v>
      </c>
      <c r="X7" s="116" t="s">
        <v>82</v>
      </c>
      <c r="Y7" s="68">
        <f>INDEX(マスタ裏!$B$4:$DN$8,MATCH(Y$5,マスタ裏!$A$4:$A$8,0),MATCH($X$4&amp;$X7,マスタ裏!$B$3:$DN$3,0))</f>
        <v>-1</v>
      </c>
      <c r="Z7" s="68">
        <f>INDEX(マスタ裏!$B$4:$DN$8,MATCH(Z$5,マスタ裏!$A$4:$A$8,0),MATCH($X$4&amp;$X7,マスタ裏!$B$3:$DN$3,0))</f>
        <v>0</v>
      </c>
      <c r="AA7" s="68">
        <f>INDEX(マスタ裏!$B$4:$DN$8,MATCH(AA$5,マスタ裏!$A$4:$A$8,0),MATCH($X$4&amp;$X7,マスタ裏!$B$3:$DN$3,0))</f>
        <v>0</v>
      </c>
      <c r="AB7" s="68">
        <f>INDEX(マスタ裏!$B$4:$DN$8,MATCH(AB$5,マスタ裏!$A$4:$A$8,0),MATCH($X$4&amp;$X7,マスタ裏!$B$3:$DN$3,0))</f>
        <v>-1</v>
      </c>
      <c r="AC7" s="107">
        <f>INDEX(マスタ裏!$B$4:$DN$8,MATCH(AC$5,マスタ裏!$A$4:$A$8,0),MATCH($X$4&amp;$X7,マスタ裏!$B$3:$DN$3,0))</f>
        <v>-1</v>
      </c>
      <c r="AE7" s="116" t="s">
        <v>82</v>
      </c>
      <c r="AF7" s="68">
        <f>INDEX(マスタ裏!$B$4:$DN$8,MATCH(AF$5,マスタ裏!$A$4:$A$8,0),MATCH($AE$4&amp;$AE7,マスタ裏!$B$3:$DN$3,0))</f>
        <v>0</v>
      </c>
      <c r="AG7" s="68">
        <f>INDEX(マスタ裏!$B$4:$DN$8,MATCH(AG$5,マスタ裏!$A$4:$A$8,0),MATCH($AE$4&amp;$AE7,マスタ裏!$B$3:$DN$3,0))</f>
        <v>0</v>
      </c>
      <c r="AH7" s="68">
        <f>INDEX(マスタ裏!$B$4:$DN$8,MATCH(AH$5,マスタ裏!$A$4:$A$8,0),MATCH($AE$4&amp;$AE7,マスタ裏!$B$3:$DN$3,0))</f>
        <v>-1</v>
      </c>
      <c r="AI7" s="68">
        <f>INDEX(マスタ裏!$B$4:$DN$8,MATCH(AI$5,マスタ裏!$A$4:$A$8,0),MATCH($AE$4&amp;$AE7,マスタ裏!$B$3:$DN$3,0))</f>
        <v>-1</v>
      </c>
      <c r="AJ7" s="107">
        <f>INDEX(マスタ裏!$B$4:$DN$8,MATCH(AJ$5,マスタ裏!$A$4:$A$8,0),MATCH($AE$4&amp;$AE7,マスタ裏!$B$3:$DN$3,0))</f>
        <v>0</v>
      </c>
      <c r="AL7" s="116" t="s">
        <v>82</v>
      </c>
      <c r="AM7" s="68">
        <f>INDEX(マスタ裏!$B$4:$DN$8,MATCH(AM$5,マスタ裏!$A$4:$A$8,0),MATCH($AL$4&amp;$AL7,マスタ裏!$B$3:$DN$3,0))</f>
        <v>-1</v>
      </c>
      <c r="AN7" s="68">
        <f>INDEX(マスタ裏!$B$4:$DN$8,MATCH(AN$5,マスタ裏!$A$4:$A$8,0),MATCH($AL$4&amp;$AL7,マスタ裏!$B$3:$DN$3,0))</f>
        <v>-1</v>
      </c>
      <c r="AO7" s="68">
        <f>INDEX(マスタ裏!$B$4:$DN$8,MATCH(AO$5,マスタ裏!$A$4:$A$8,0),MATCH($AL$4&amp;$AL7,マスタ裏!$B$3:$DN$3,0))</f>
        <v>0</v>
      </c>
      <c r="AP7" s="68">
        <f>INDEX(マスタ裏!$B$4:$DN$8,MATCH(AP$5,マスタ裏!$A$4:$A$8,0),MATCH($AL$4&amp;$AL7,マスタ裏!$B$3:$DN$3,0))</f>
        <v>-1</v>
      </c>
      <c r="AQ7" s="107">
        <f>INDEX(マスタ裏!$B$4:$DN$8,MATCH(AQ$5,マスタ裏!$A$4:$A$8,0),MATCH($AL$4&amp;$AL7,マスタ裏!$B$3:$DN$3,0))</f>
        <v>0</v>
      </c>
    </row>
    <row r="8" spans="1:43" x14ac:dyDescent="0.4">
      <c r="B8" s="112" t="s">
        <v>91</v>
      </c>
      <c r="C8" s="68">
        <f>INDEX(マスタ裏!$B$4:$DN$8,MATCH(C$4,マスタ裏!$A$4:$A$8,0),MATCH($B8&amp;"70",マスタ裏!$B$3:$DN$3,0))</f>
        <v>48</v>
      </c>
      <c r="D8" s="68">
        <f>INDEX(マスタ裏!$B$4:$DN$8,MATCH(D$4,マスタ裏!$A$4:$A$8,0),MATCH($B8&amp;"70",マスタ裏!$B$3:$DN$3,0))</f>
        <v>32</v>
      </c>
      <c r="E8" s="68">
        <f>INDEX(マスタ裏!$B$4:$DN$8,MATCH(E$4,マスタ裏!$A$4:$A$8,0),MATCH($B8&amp;"70",マスタ裏!$B$3:$DN$3,0))</f>
        <v>42</v>
      </c>
      <c r="F8" s="68">
        <f>INDEX(マスタ裏!$B$4:$DN$8,MATCH(F$4,マスタ裏!$A$4:$A$8,0),MATCH($B8&amp;"70",マスタ裏!$B$3:$DN$3,0))</f>
        <v>22</v>
      </c>
      <c r="G8" s="107">
        <f>INDEX(マスタ裏!$B$4:$DN$8,MATCH(G$4,マスタ裏!$A$4:$A$8,0),MATCH($B8&amp;"70",マスタ裏!$B$3:$DN$3,0))</f>
        <v>71</v>
      </c>
      <c r="J8" s="116" t="s">
        <v>83</v>
      </c>
      <c r="K8" s="68">
        <f>INDEX(マスタ裏!$B$4:$DN$8,MATCH(K$5,マスタ裏!$A$4:$A$8,0),MATCH($J$4&amp;$J8,マスタ裏!$B$3:$DN$3,0))</f>
        <v>0</v>
      </c>
      <c r="L8" s="68">
        <f>INDEX(マスタ裏!$B$4:$DN$8,MATCH(L$5,マスタ裏!$A$4:$A$8,0),MATCH($J$4&amp;$J8,マスタ裏!$B$3:$DN$3,0))</f>
        <v>0</v>
      </c>
      <c r="M8" s="68">
        <f>INDEX(マスタ裏!$B$4:$DN$8,MATCH(M$5,マスタ裏!$A$4:$A$8,0),MATCH($J$4&amp;$J8,マスタ裏!$B$3:$DN$3,0))</f>
        <v>1</v>
      </c>
      <c r="N8" s="68">
        <f>INDEX(マスタ裏!$B$4:$DN$8,MATCH(N$5,マスタ裏!$A$4:$A$8,0),MATCH($J$4&amp;$J8,マスタ裏!$B$3:$DN$3,0))</f>
        <v>1</v>
      </c>
      <c r="O8" s="107">
        <f>INDEX(マスタ裏!$B$4:$DN$8,MATCH(O$5,マスタ裏!$A$4:$A$8,0),MATCH($J$4&amp;$J8,マスタ裏!$B$3:$DN$3,0))</f>
        <v>0</v>
      </c>
      <c r="Q8" s="116" t="s">
        <v>83</v>
      </c>
      <c r="R8" s="68">
        <f>INDEX(マスタ裏!$B$4:$DN$8,MATCH(R$5,マスタ裏!$A$4:$A$8,0),MATCH($Q$4&amp;$Q8,マスタ裏!$B$3:$DN$3,0))</f>
        <v>0</v>
      </c>
      <c r="S8" s="68">
        <f>INDEX(マスタ裏!$B$4:$DN$8,MATCH(S$5,マスタ裏!$A$4:$A$8,0),MATCH($Q$4&amp;$Q8,マスタ裏!$B$3:$DN$3,0))</f>
        <v>-1</v>
      </c>
      <c r="T8" s="68">
        <f>INDEX(マスタ裏!$B$4:$DN$8,MATCH(T$5,マスタ裏!$A$4:$A$8,0),MATCH($Q$4&amp;$Q8,マスタ裏!$B$3:$DN$3,0))</f>
        <v>0</v>
      </c>
      <c r="U8" s="68">
        <f>INDEX(マスタ裏!$B$4:$DN$8,MATCH(U$5,マスタ裏!$A$4:$A$8,0),MATCH($Q$4&amp;$Q8,マスタ裏!$B$3:$DN$3,0))</f>
        <v>0</v>
      </c>
      <c r="V8" s="107">
        <f>INDEX(マスタ裏!$B$4:$DN$8,MATCH(V$5,マスタ裏!$A$4:$A$8,0),MATCH($Q$4&amp;$Q8,マスタ裏!$B$3:$DN$3,0))</f>
        <v>-1</v>
      </c>
      <c r="X8" s="116" t="s">
        <v>83</v>
      </c>
      <c r="Y8" s="68">
        <f>INDEX(マスタ裏!$B$4:$DN$8,MATCH(Y$5,マスタ裏!$A$4:$A$8,0),MATCH($X$4&amp;$X8,マスタ裏!$B$3:$DN$3,0))</f>
        <v>-1</v>
      </c>
      <c r="Z8" s="68">
        <f>INDEX(マスタ裏!$B$4:$DN$8,MATCH(Z$5,マスタ裏!$A$4:$A$8,0),MATCH($X$4&amp;$X8,マスタ裏!$B$3:$DN$3,0))</f>
        <v>0</v>
      </c>
      <c r="AA8" s="68">
        <f>INDEX(マスタ裏!$B$4:$DN$8,MATCH(AA$5,マスタ裏!$A$4:$A$8,0),MATCH($X$4&amp;$X8,マスタ裏!$B$3:$DN$3,0))</f>
        <v>-1</v>
      </c>
      <c r="AB8" s="68">
        <f>INDEX(マスタ裏!$B$4:$DN$8,MATCH(AB$5,マスタ裏!$A$4:$A$8,0),MATCH($X$4&amp;$X8,マスタ裏!$B$3:$DN$3,0))</f>
        <v>0</v>
      </c>
      <c r="AC8" s="107">
        <f>INDEX(マスタ裏!$B$4:$DN$8,MATCH(AC$5,マスタ裏!$A$4:$A$8,0),MATCH($X$4&amp;$X8,マスタ裏!$B$3:$DN$3,0))</f>
        <v>-1</v>
      </c>
      <c r="AE8" s="116" t="s">
        <v>83</v>
      </c>
      <c r="AF8" s="68">
        <f>INDEX(マスタ裏!$B$4:$DN$8,MATCH(AF$5,マスタ裏!$A$4:$A$8,0),MATCH($AE$4&amp;$AE8,マスタ裏!$B$3:$DN$3,0))</f>
        <v>-1</v>
      </c>
      <c r="AG8" s="68">
        <f>INDEX(マスタ裏!$B$4:$DN$8,MATCH(AG$5,マスタ裏!$A$4:$A$8,0),MATCH($AE$4&amp;$AE8,マスタ裏!$B$3:$DN$3,0))</f>
        <v>0</v>
      </c>
      <c r="AH8" s="68">
        <f>INDEX(マスタ裏!$B$4:$DN$8,MATCH(AH$5,マスタ裏!$A$4:$A$8,0),MATCH($AE$4&amp;$AE8,マスタ裏!$B$3:$DN$3,0))</f>
        <v>-1</v>
      </c>
      <c r="AI8" s="68">
        <f>INDEX(マスタ裏!$B$4:$DN$8,MATCH(AI$5,マスタ裏!$A$4:$A$8,0),MATCH($AE$4&amp;$AE8,マスタ裏!$B$3:$DN$3,0))</f>
        <v>0</v>
      </c>
      <c r="AJ8" s="107">
        <f>INDEX(マスタ裏!$B$4:$DN$8,MATCH(AJ$5,マスタ裏!$A$4:$A$8,0),MATCH($AE$4&amp;$AE8,マスタ裏!$B$3:$DN$3,0))</f>
        <v>0</v>
      </c>
      <c r="AL8" s="116" t="s">
        <v>83</v>
      </c>
      <c r="AM8" s="68">
        <f>INDEX(マスタ裏!$B$4:$DN$8,MATCH(AM$5,マスタ裏!$A$4:$A$8,0),MATCH($AL$4&amp;$AL8,マスタ裏!$B$3:$DN$3,0))</f>
        <v>1</v>
      </c>
      <c r="AN8" s="68">
        <f>INDEX(マスタ裏!$B$4:$DN$8,MATCH(AN$5,マスタ裏!$A$4:$A$8,0),MATCH($AL$4&amp;$AL8,マスタ裏!$B$3:$DN$3,0))</f>
        <v>0</v>
      </c>
      <c r="AO8" s="68">
        <f>INDEX(マスタ裏!$B$4:$DN$8,MATCH(AO$5,マスタ裏!$A$4:$A$8,0),MATCH($AL$4&amp;$AL8,マスタ裏!$B$3:$DN$3,0))</f>
        <v>0</v>
      </c>
      <c r="AP8" s="68">
        <f>INDEX(マスタ裏!$B$4:$DN$8,MATCH(AP$5,マスタ裏!$A$4:$A$8,0),MATCH($AL$4&amp;$AL8,マスタ裏!$B$3:$DN$3,0))</f>
        <v>0</v>
      </c>
      <c r="AQ8" s="107">
        <f>INDEX(マスタ裏!$B$4:$DN$8,MATCH(AQ$5,マスタ裏!$A$4:$A$8,0),MATCH($AL$4&amp;$AL8,マスタ裏!$B$3:$DN$3,0))</f>
        <v>0</v>
      </c>
    </row>
    <row r="9" spans="1:43" x14ac:dyDescent="0.4">
      <c r="B9" s="112" t="s">
        <v>93</v>
      </c>
      <c r="C9" s="68">
        <f>INDEX(マスタ裏!$B$4:$DN$8,MATCH(C$4,マスタ裏!$A$4:$A$8,0),MATCH($B9&amp;"70",マスタ裏!$B$3:$DN$3,0))</f>
        <v>59</v>
      </c>
      <c r="D9" s="68">
        <f>INDEX(マスタ裏!$B$4:$DN$8,MATCH(D$4,マスタ裏!$A$4:$A$8,0),MATCH($B9&amp;"70",マスタ裏!$B$3:$DN$3,0))</f>
        <v>54</v>
      </c>
      <c r="E9" s="68">
        <f>INDEX(マスタ裏!$B$4:$DN$8,MATCH(E$4,マスタ裏!$A$4:$A$8,0),MATCH($B9&amp;"70",マスタ裏!$B$3:$DN$3,0))</f>
        <v>47</v>
      </c>
      <c r="F9" s="68">
        <f>INDEX(マスタ裏!$B$4:$DN$8,MATCH(F$4,マスタ裏!$A$4:$A$8,0),MATCH($B9&amp;"70",マスタ裏!$B$3:$DN$3,0))</f>
        <v>34</v>
      </c>
      <c r="G9" s="107">
        <f>INDEX(マスタ裏!$B$4:$DN$8,MATCH(G$4,マスタ裏!$A$4:$A$8,0),MATCH($B9&amp;"70",マスタ裏!$B$3:$DN$3,0))</f>
        <v>25</v>
      </c>
      <c r="J9" s="116" t="s">
        <v>84</v>
      </c>
      <c r="K9" s="68">
        <f>INDEX(マスタ裏!$B$4:$DN$8,MATCH(K$5,マスタ裏!$A$4:$A$8,0),MATCH($J$4&amp;$J9,マスタ裏!$B$3:$DN$3,0))</f>
        <v>1</v>
      </c>
      <c r="L9" s="68">
        <f>INDEX(マスタ裏!$B$4:$DN$8,MATCH(L$5,マスタ裏!$A$4:$A$8,0),MATCH($J$4&amp;$J9,マスタ裏!$B$3:$DN$3,0))</f>
        <v>0</v>
      </c>
      <c r="M9" s="68">
        <f>INDEX(マスタ裏!$B$4:$DN$8,MATCH(M$5,マスタ裏!$A$4:$A$8,0),MATCH($J$4&amp;$J9,マスタ裏!$B$3:$DN$3,0))</f>
        <v>1</v>
      </c>
      <c r="N9" s="68">
        <f>INDEX(マスタ裏!$B$4:$DN$8,MATCH(N$5,マスタ裏!$A$4:$A$8,0),MATCH($J$4&amp;$J9,マスタ裏!$B$3:$DN$3,0))</f>
        <v>0</v>
      </c>
      <c r="O9" s="107">
        <f>INDEX(マスタ裏!$B$4:$DN$8,MATCH(O$5,マスタ裏!$A$4:$A$8,0),MATCH($J$4&amp;$J9,マスタ裏!$B$3:$DN$3,0))</f>
        <v>1</v>
      </c>
      <c r="Q9" s="116" t="s">
        <v>84</v>
      </c>
      <c r="R9" s="68">
        <f>INDEX(マスタ裏!$B$4:$DN$8,MATCH(R$5,マスタ裏!$A$4:$A$8,0),MATCH($Q$4&amp;$Q9,マスタ裏!$B$3:$DN$3,0))</f>
        <v>1</v>
      </c>
      <c r="S9" s="68">
        <f>INDEX(マスタ裏!$B$4:$DN$8,MATCH(S$5,マスタ裏!$A$4:$A$8,0),MATCH($Q$4&amp;$Q9,マスタ裏!$B$3:$DN$3,0))</f>
        <v>1</v>
      </c>
      <c r="T9" s="68">
        <f>INDEX(マスタ裏!$B$4:$DN$8,MATCH(T$5,マスタ裏!$A$4:$A$8,0),MATCH($Q$4&amp;$Q9,マスタ裏!$B$3:$DN$3,0))</f>
        <v>1</v>
      </c>
      <c r="U9" s="68">
        <f>INDEX(マスタ裏!$B$4:$DN$8,MATCH(U$5,マスタ裏!$A$4:$A$8,0),MATCH($Q$4&amp;$Q9,マスタ裏!$B$3:$DN$3,0))</f>
        <v>0</v>
      </c>
      <c r="V9" s="107">
        <f>INDEX(マスタ裏!$B$4:$DN$8,MATCH(V$5,マスタ裏!$A$4:$A$8,0),MATCH($Q$4&amp;$Q9,マスタ裏!$B$3:$DN$3,0))</f>
        <v>0</v>
      </c>
      <c r="X9" s="116" t="s">
        <v>84</v>
      </c>
      <c r="Y9" s="68">
        <f>INDEX(マスタ裏!$B$4:$DN$8,MATCH(Y$5,マスタ裏!$A$4:$A$8,0),MATCH($X$4&amp;$X9,マスタ裏!$B$3:$DN$3,0))</f>
        <v>-1</v>
      </c>
      <c r="Z9" s="68">
        <f>INDEX(マスタ裏!$B$4:$DN$8,MATCH(Z$5,マスタ裏!$A$4:$A$8,0),MATCH($X$4&amp;$X9,マスタ裏!$B$3:$DN$3,0))</f>
        <v>-1</v>
      </c>
      <c r="AA9" s="68">
        <f>INDEX(マスタ裏!$B$4:$DN$8,MATCH(AA$5,マスタ裏!$A$4:$A$8,0),MATCH($X$4&amp;$X9,マスタ裏!$B$3:$DN$3,0))</f>
        <v>0</v>
      </c>
      <c r="AB9" s="68">
        <f>INDEX(マスタ裏!$B$4:$DN$8,MATCH(AB$5,マスタ裏!$A$4:$A$8,0),MATCH($X$4&amp;$X9,マスタ裏!$B$3:$DN$3,0))</f>
        <v>0</v>
      </c>
      <c r="AC9" s="107">
        <f>INDEX(マスタ裏!$B$4:$DN$8,MATCH(AC$5,マスタ裏!$A$4:$A$8,0),MATCH($X$4&amp;$X9,マスタ裏!$B$3:$DN$3,0))</f>
        <v>-1</v>
      </c>
      <c r="AE9" s="116" t="s">
        <v>84</v>
      </c>
      <c r="AF9" s="68">
        <f>INDEX(マスタ裏!$B$4:$DN$8,MATCH(AF$5,マスタ裏!$A$4:$A$8,0),MATCH($AE$4&amp;$AE9,マスタ裏!$B$3:$DN$3,0))</f>
        <v>1</v>
      </c>
      <c r="AG9" s="68">
        <f>INDEX(マスタ裏!$B$4:$DN$8,MATCH(AG$5,マスタ裏!$A$4:$A$8,0),MATCH($AE$4&amp;$AE9,マスタ裏!$B$3:$DN$3,0))</f>
        <v>0</v>
      </c>
      <c r="AH9" s="68">
        <f>INDEX(マスタ裏!$B$4:$DN$8,MATCH(AH$5,マスタ裏!$A$4:$A$8,0),MATCH($AE$4&amp;$AE9,マスタ裏!$B$3:$DN$3,0))</f>
        <v>1</v>
      </c>
      <c r="AI9" s="68">
        <f>INDEX(マスタ裏!$B$4:$DN$8,MATCH(AI$5,マスタ裏!$A$4:$A$8,0),MATCH($AE$4&amp;$AE9,マスタ裏!$B$3:$DN$3,0))</f>
        <v>0</v>
      </c>
      <c r="AJ9" s="107">
        <f>INDEX(マスタ裏!$B$4:$DN$8,MATCH(AJ$5,マスタ裏!$A$4:$A$8,0),MATCH($AE$4&amp;$AE9,マスタ裏!$B$3:$DN$3,0))</f>
        <v>1</v>
      </c>
      <c r="AL9" s="116" t="s">
        <v>84</v>
      </c>
      <c r="AM9" s="68">
        <f>INDEX(マスタ裏!$B$4:$DN$8,MATCH(AM$5,マスタ裏!$A$4:$A$8,0),MATCH($AL$4&amp;$AL9,マスタ裏!$B$3:$DN$3,0))</f>
        <v>0</v>
      </c>
      <c r="AN9" s="68">
        <f>INDEX(マスタ裏!$B$4:$DN$8,MATCH(AN$5,マスタ裏!$A$4:$A$8,0),MATCH($AL$4&amp;$AL9,マスタ裏!$B$3:$DN$3,0))</f>
        <v>1</v>
      </c>
      <c r="AO9" s="68">
        <f>INDEX(マスタ裏!$B$4:$DN$8,MATCH(AO$5,マスタ裏!$A$4:$A$8,0),MATCH($AL$4&amp;$AL9,マスタ裏!$B$3:$DN$3,0))</f>
        <v>0</v>
      </c>
      <c r="AP9" s="68">
        <f>INDEX(マスタ裏!$B$4:$DN$8,MATCH(AP$5,マスタ裏!$A$4:$A$8,0),MATCH($AL$4&amp;$AL9,マスタ裏!$B$3:$DN$3,0))</f>
        <v>0</v>
      </c>
      <c r="AQ9" s="107">
        <f>INDEX(マスタ裏!$B$4:$DN$8,MATCH(AQ$5,マスタ裏!$A$4:$A$8,0),MATCH($AL$4&amp;$AL9,マスタ裏!$B$3:$DN$3,0))</f>
        <v>0</v>
      </c>
    </row>
    <row r="10" spans="1:43" x14ac:dyDescent="0.4">
      <c r="B10" s="112" t="s">
        <v>94</v>
      </c>
      <c r="C10" s="68">
        <f>INDEX(マスタ裏!$B$4:$DN$8,MATCH(C$4,マスタ裏!$A$4:$A$8,0),MATCH($B10&amp;"70",マスタ裏!$B$3:$DN$3,0))</f>
        <v>42</v>
      </c>
      <c r="D10" s="68">
        <f>INDEX(マスタ裏!$B$4:$DN$8,MATCH(D$4,マスタ裏!$A$4:$A$8,0),MATCH($B10&amp;"70",マスタ裏!$B$3:$DN$3,0))</f>
        <v>41</v>
      </c>
      <c r="E10" s="68">
        <f>INDEX(マスタ裏!$B$4:$DN$8,MATCH(E$4,マスタ裏!$A$4:$A$8,0),MATCH($B10&amp;"70",マスタ裏!$B$3:$DN$3,0))</f>
        <v>26</v>
      </c>
      <c r="F10" s="68">
        <f>INDEX(マスタ裏!$B$4:$DN$8,MATCH(F$4,マスタ裏!$A$4:$A$8,0),MATCH($B10&amp;"70",マスタ裏!$B$3:$DN$3,0))</f>
        <v>28</v>
      </c>
      <c r="G10" s="107">
        <f>INDEX(マスタ裏!$B$4:$DN$8,MATCH(G$4,マスタ裏!$A$4:$A$8,0),MATCH($B10&amp;"70",マスタ裏!$B$3:$DN$3,0))</f>
        <v>28</v>
      </c>
      <c r="J10" s="116" t="s">
        <v>85</v>
      </c>
      <c r="K10" s="68">
        <f>INDEX(マスタ裏!$B$4:$DN$8,MATCH(K$5,マスタ裏!$A$4:$A$8,0),MATCH($J$4&amp;$J10,マスタ裏!$B$3:$DN$3,0))</f>
        <v>1</v>
      </c>
      <c r="L10" s="68">
        <f>INDEX(マスタ裏!$B$4:$DN$8,MATCH(L$5,マスタ裏!$A$4:$A$8,0),MATCH($J$4&amp;$J10,マスタ裏!$B$3:$DN$3,0))</f>
        <v>1</v>
      </c>
      <c r="M10" s="68">
        <f>INDEX(マスタ裏!$B$4:$DN$8,MATCH(M$5,マスタ裏!$A$4:$A$8,0),MATCH($J$4&amp;$J10,マスタ裏!$B$3:$DN$3,0))</f>
        <v>1</v>
      </c>
      <c r="N10" s="68">
        <f>INDEX(マスタ裏!$B$4:$DN$8,MATCH(N$5,マスタ裏!$A$4:$A$8,0),MATCH($J$4&amp;$J10,マスタ裏!$B$3:$DN$3,0))</f>
        <v>1</v>
      </c>
      <c r="O10" s="107">
        <f>INDEX(マスタ裏!$B$4:$DN$8,MATCH(O$5,マスタ裏!$A$4:$A$8,0),MATCH($J$4&amp;$J10,マスタ裏!$B$3:$DN$3,0))</f>
        <v>0</v>
      </c>
      <c r="Q10" s="116" t="s">
        <v>85</v>
      </c>
      <c r="R10" s="68">
        <f>INDEX(マスタ裏!$B$4:$DN$8,MATCH(R$5,マスタ裏!$A$4:$A$8,0),MATCH($Q$4&amp;$Q10,マスタ裏!$B$3:$DN$3,0))</f>
        <v>1</v>
      </c>
      <c r="S10" s="68">
        <f>INDEX(マスタ裏!$B$4:$DN$8,MATCH(S$5,マスタ裏!$A$4:$A$8,0),MATCH($Q$4&amp;$Q10,マスタ裏!$B$3:$DN$3,0))</f>
        <v>0</v>
      </c>
      <c r="T10" s="68">
        <f>INDEX(マスタ裏!$B$4:$DN$8,MATCH(T$5,マスタ裏!$A$4:$A$8,0),MATCH($Q$4&amp;$Q10,マスタ裏!$B$3:$DN$3,0))</f>
        <v>1</v>
      </c>
      <c r="U10" s="68">
        <f>INDEX(マスタ裏!$B$4:$DN$8,MATCH(U$5,マスタ裏!$A$4:$A$8,0),MATCH($Q$4&amp;$Q10,マスタ裏!$B$3:$DN$3,0))</f>
        <v>1</v>
      </c>
      <c r="V10" s="107">
        <f>INDEX(マスタ裏!$B$4:$DN$8,MATCH(V$5,マスタ裏!$A$4:$A$8,0),MATCH($Q$4&amp;$Q10,マスタ裏!$B$3:$DN$3,0))</f>
        <v>0</v>
      </c>
      <c r="X10" s="116" t="s">
        <v>85</v>
      </c>
      <c r="Y10" s="68">
        <f>INDEX(マスタ裏!$B$4:$DN$8,MATCH(Y$5,マスタ裏!$A$4:$A$8,0),MATCH($X$4&amp;$X10,マスタ裏!$B$3:$DN$3,0))</f>
        <v>1</v>
      </c>
      <c r="Z10" s="68">
        <f>INDEX(マスタ裏!$B$4:$DN$8,MATCH(Z$5,マスタ裏!$A$4:$A$8,0),MATCH($X$4&amp;$X10,マスタ裏!$B$3:$DN$3,0))</f>
        <v>1</v>
      </c>
      <c r="AA10" s="68">
        <f>INDEX(マスタ裏!$B$4:$DN$8,MATCH(AA$5,マスタ裏!$A$4:$A$8,0),MATCH($X$4&amp;$X10,マスタ裏!$B$3:$DN$3,0))</f>
        <v>1</v>
      </c>
      <c r="AB10" s="68">
        <f>INDEX(マスタ裏!$B$4:$DN$8,MATCH(AB$5,マスタ裏!$A$4:$A$8,0),MATCH($X$4&amp;$X10,マスタ裏!$B$3:$DN$3,0))</f>
        <v>1</v>
      </c>
      <c r="AC10" s="107">
        <f>INDEX(マスタ裏!$B$4:$DN$8,MATCH(AC$5,マスタ裏!$A$4:$A$8,0),MATCH($X$4&amp;$X10,マスタ裏!$B$3:$DN$3,0))</f>
        <v>1</v>
      </c>
      <c r="AE10" s="116" t="s">
        <v>85</v>
      </c>
      <c r="AF10" s="68">
        <f>INDEX(マスタ裏!$B$4:$DN$8,MATCH(AF$5,マスタ裏!$A$4:$A$8,0),MATCH($AE$4&amp;$AE10,マスタ裏!$B$3:$DN$3,0))</f>
        <v>1</v>
      </c>
      <c r="AG10" s="68">
        <f>INDEX(マスタ裏!$B$4:$DN$8,MATCH(AG$5,マスタ裏!$A$4:$A$8,0),MATCH($AE$4&amp;$AE10,マスタ裏!$B$3:$DN$3,0))</f>
        <v>1</v>
      </c>
      <c r="AH10" s="68">
        <f>INDEX(マスタ裏!$B$4:$DN$8,MATCH(AH$5,マスタ裏!$A$4:$A$8,0),MATCH($AE$4&amp;$AE10,マスタ裏!$B$3:$DN$3,0))</f>
        <v>1</v>
      </c>
      <c r="AI10" s="68">
        <f>INDEX(マスタ裏!$B$4:$DN$8,MATCH(AI$5,マスタ裏!$A$4:$A$8,0),MATCH($AE$4&amp;$AE10,マスタ裏!$B$3:$DN$3,0))</f>
        <v>0</v>
      </c>
      <c r="AJ10" s="107">
        <f>INDEX(マスタ裏!$B$4:$DN$8,MATCH(AJ$5,マスタ裏!$A$4:$A$8,0),MATCH($AE$4&amp;$AE10,マスタ裏!$B$3:$DN$3,0))</f>
        <v>1</v>
      </c>
      <c r="AL10" s="116" t="s">
        <v>85</v>
      </c>
      <c r="AM10" s="68">
        <f>INDEX(マスタ裏!$B$4:$DN$8,MATCH(AM$5,マスタ裏!$A$4:$A$8,0),MATCH($AL$4&amp;$AL10,マスタ裏!$B$3:$DN$3,0))</f>
        <v>1</v>
      </c>
      <c r="AN10" s="68">
        <f>INDEX(マスタ裏!$B$4:$DN$8,MATCH(AN$5,マスタ裏!$A$4:$A$8,0),MATCH($AL$4&amp;$AL10,マスタ裏!$B$3:$DN$3,0))</f>
        <v>0</v>
      </c>
      <c r="AO10" s="68">
        <f>INDEX(マスタ裏!$B$4:$DN$8,MATCH(AO$5,マスタ裏!$A$4:$A$8,0),MATCH($AL$4&amp;$AL10,マスタ裏!$B$3:$DN$3,0))</f>
        <v>1</v>
      </c>
      <c r="AP10" s="68">
        <f>INDEX(マスタ裏!$B$4:$DN$8,MATCH(AP$5,マスタ裏!$A$4:$A$8,0),MATCH($AL$4&amp;$AL10,マスタ裏!$B$3:$DN$3,0))</f>
        <v>0</v>
      </c>
      <c r="AQ10" s="107">
        <f>INDEX(マスタ裏!$B$4:$DN$8,MATCH(AQ$5,マスタ裏!$A$4:$A$8,0),MATCH($AL$4&amp;$AL10,マスタ裏!$B$3:$DN$3,0))</f>
        <v>0</v>
      </c>
    </row>
    <row r="11" spans="1:43" x14ac:dyDescent="0.4">
      <c r="B11" s="112" t="s">
        <v>97</v>
      </c>
      <c r="C11" s="68">
        <f>INDEX(マスタ裏!$B$4:$DN$8,MATCH(C$4,マスタ裏!$A$4:$A$8,0),MATCH($B11&amp;"70",マスタ裏!$B$3:$DN$3,0))</f>
        <v>90</v>
      </c>
      <c r="D11" s="68">
        <f>INDEX(マスタ裏!$B$4:$DN$8,MATCH(D$4,マスタ裏!$A$4:$A$8,0),MATCH($B11&amp;"70",マスタ裏!$B$3:$DN$3,0))</f>
        <v>37</v>
      </c>
      <c r="E11" s="68">
        <f>INDEX(マスタ裏!$B$4:$DN$8,MATCH(E$4,マスタ裏!$A$4:$A$8,0),MATCH($B11&amp;"70",マスタ裏!$B$3:$DN$3,0))</f>
        <v>76</v>
      </c>
      <c r="F11" s="68">
        <f>INDEX(マスタ裏!$B$4:$DN$8,MATCH(F$4,マスタ裏!$A$4:$A$8,0),MATCH($B11&amp;"70",マスタ裏!$B$3:$DN$3,0))</f>
        <v>2</v>
      </c>
      <c r="G11" s="107">
        <f>INDEX(マスタ裏!$B$4:$DN$8,MATCH(G$4,マスタ裏!$A$4:$A$8,0),MATCH($B11&amp;"70",マスタ裏!$B$3:$DN$3,0))</f>
        <v>3</v>
      </c>
      <c r="J11" s="116" t="s">
        <v>86</v>
      </c>
      <c r="K11" s="68">
        <f>INDEX(マスタ裏!$B$4:$DN$8,MATCH(K$5,マスタ裏!$A$4:$A$8,0),MATCH($J$4&amp;$J11,マスタ裏!$B$3:$DN$3,0))</f>
        <v>1</v>
      </c>
      <c r="L11" s="68">
        <f>INDEX(マスタ裏!$B$4:$DN$8,MATCH(L$5,マスタ裏!$A$4:$A$8,0),MATCH($J$4&amp;$J11,マスタ裏!$B$3:$DN$3,0))</f>
        <v>1</v>
      </c>
      <c r="M11" s="68">
        <f>INDEX(マスタ裏!$B$4:$DN$8,MATCH(M$5,マスタ裏!$A$4:$A$8,0),MATCH($J$4&amp;$J11,マスタ裏!$B$3:$DN$3,0))</f>
        <v>1</v>
      </c>
      <c r="N11" s="68">
        <f>INDEX(マスタ裏!$B$4:$DN$8,MATCH(N$5,マスタ裏!$A$4:$A$8,0),MATCH($J$4&amp;$J11,マスタ裏!$B$3:$DN$3,0))</f>
        <v>0</v>
      </c>
      <c r="O11" s="107">
        <f>INDEX(マスタ裏!$B$4:$DN$8,MATCH(O$5,マスタ裏!$A$4:$A$8,0),MATCH($J$4&amp;$J11,マスタ裏!$B$3:$DN$3,0))</f>
        <v>1</v>
      </c>
      <c r="Q11" s="116" t="s">
        <v>86</v>
      </c>
      <c r="R11" s="68">
        <f>INDEX(マスタ裏!$B$4:$DN$8,MATCH(R$5,マスタ裏!$A$4:$A$8,0),MATCH($Q$4&amp;$Q11,マスタ裏!$B$3:$DN$3,0))</f>
        <v>1</v>
      </c>
      <c r="S11" s="68">
        <f>INDEX(マスタ裏!$B$4:$DN$8,MATCH(S$5,マスタ裏!$A$4:$A$8,0),MATCH($Q$4&amp;$Q11,マスタ裏!$B$3:$DN$3,0))</f>
        <v>0</v>
      </c>
      <c r="T11" s="68">
        <f>INDEX(マスタ裏!$B$4:$DN$8,MATCH(T$5,マスタ裏!$A$4:$A$8,0),MATCH($Q$4&amp;$Q11,マスタ裏!$B$3:$DN$3,0))</f>
        <v>1</v>
      </c>
      <c r="U11" s="68">
        <f>INDEX(マスタ裏!$B$4:$DN$8,MATCH(U$5,マスタ裏!$A$4:$A$8,0),MATCH($Q$4&amp;$Q11,マスタ裏!$B$3:$DN$3,0))</f>
        <v>0</v>
      </c>
      <c r="V11" s="107">
        <f>INDEX(マスタ裏!$B$4:$DN$8,MATCH(V$5,マスタ裏!$A$4:$A$8,0),MATCH($Q$4&amp;$Q11,マスタ裏!$B$3:$DN$3,0))</f>
        <v>1</v>
      </c>
      <c r="X11" s="116" t="s">
        <v>86</v>
      </c>
      <c r="Y11" s="68">
        <f>INDEX(マスタ裏!$B$4:$DN$8,MATCH(Y$5,マスタ裏!$A$4:$A$8,0),MATCH($X$4&amp;$X11,マスタ裏!$B$3:$DN$3,0))</f>
        <v>1</v>
      </c>
      <c r="Z11" s="68">
        <f>INDEX(マスタ裏!$B$4:$DN$8,MATCH(Z$5,マスタ裏!$A$4:$A$8,0),MATCH($X$4&amp;$X11,マスタ裏!$B$3:$DN$3,0))</f>
        <v>1</v>
      </c>
      <c r="AA11" s="68">
        <f>INDEX(マスタ裏!$B$4:$DN$8,MATCH(AA$5,マスタ裏!$A$4:$A$8,0),MATCH($X$4&amp;$X11,マスタ裏!$B$3:$DN$3,0))</f>
        <v>1</v>
      </c>
      <c r="AB11" s="68">
        <f>INDEX(マスタ裏!$B$4:$DN$8,MATCH(AB$5,マスタ裏!$A$4:$A$8,0),MATCH($X$4&amp;$X11,マスタ裏!$B$3:$DN$3,0))</f>
        <v>1</v>
      </c>
      <c r="AC11" s="107">
        <f>INDEX(マスタ裏!$B$4:$DN$8,MATCH(AC$5,マスタ裏!$A$4:$A$8,0),MATCH($X$4&amp;$X11,マスタ裏!$B$3:$DN$3,0))</f>
        <v>1</v>
      </c>
      <c r="AE11" s="116" t="s">
        <v>86</v>
      </c>
      <c r="AF11" s="68">
        <f>INDEX(マスタ裏!$B$4:$DN$8,MATCH(AF$5,マスタ裏!$A$4:$A$8,0),MATCH($AE$4&amp;$AE11,マスタ裏!$B$3:$DN$3,0))</f>
        <v>0</v>
      </c>
      <c r="AG11" s="68">
        <f>INDEX(マスタ裏!$B$4:$DN$8,MATCH(AG$5,マスタ裏!$A$4:$A$8,0),MATCH($AE$4&amp;$AE11,マスタ裏!$B$3:$DN$3,0))</f>
        <v>1</v>
      </c>
      <c r="AH11" s="68">
        <f>INDEX(マスタ裏!$B$4:$DN$8,MATCH(AH$5,マスタ裏!$A$4:$A$8,0),MATCH($AE$4&amp;$AE11,マスタ裏!$B$3:$DN$3,0))</f>
        <v>1</v>
      </c>
      <c r="AI11" s="68">
        <f>INDEX(マスタ裏!$B$4:$DN$8,MATCH(AI$5,マスタ裏!$A$4:$A$8,0),MATCH($AE$4&amp;$AE11,マスタ裏!$B$3:$DN$3,0))</f>
        <v>1</v>
      </c>
      <c r="AJ11" s="107">
        <f>INDEX(マスタ裏!$B$4:$DN$8,MATCH(AJ$5,マスタ裏!$A$4:$A$8,0),MATCH($AE$4&amp;$AE11,マスタ裏!$B$3:$DN$3,0))</f>
        <v>1</v>
      </c>
      <c r="AL11" s="116" t="s">
        <v>86</v>
      </c>
      <c r="AM11" s="68">
        <f>INDEX(マスタ裏!$B$4:$DN$8,MATCH(AM$5,マスタ裏!$A$4:$A$8,0),MATCH($AL$4&amp;$AL11,マスタ裏!$B$3:$DN$3,0))</f>
        <v>1</v>
      </c>
      <c r="AN11" s="68">
        <f>INDEX(マスタ裏!$B$4:$DN$8,MATCH(AN$5,マスタ裏!$A$4:$A$8,0),MATCH($AL$4&amp;$AL11,マスタ裏!$B$3:$DN$3,0))</f>
        <v>1</v>
      </c>
      <c r="AO11" s="68">
        <f>INDEX(マスタ裏!$B$4:$DN$8,MATCH(AO$5,マスタ裏!$A$4:$A$8,0),MATCH($AL$4&amp;$AL11,マスタ裏!$B$3:$DN$3,0))</f>
        <v>0</v>
      </c>
      <c r="AP11" s="68">
        <f>INDEX(マスタ裏!$B$4:$DN$8,MATCH(AP$5,マスタ裏!$A$4:$A$8,0),MATCH($AL$4&amp;$AL11,マスタ裏!$B$3:$DN$3,0))</f>
        <v>1</v>
      </c>
      <c r="AQ11" s="107">
        <f>INDEX(マスタ裏!$B$4:$DN$8,MATCH(AQ$5,マスタ裏!$A$4:$A$8,0),MATCH($AL$4&amp;$AL11,マスタ裏!$B$3:$DN$3,0))</f>
        <v>0</v>
      </c>
    </row>
    <row r="12" spans="1:43" x14ac:dyDescent="0.4">
      <c r="B12" s="112" t="s">
        <v>95</v>
      </c>
      <c r="C12" s="68">
        <f>INDEX(マスタ裏!$B$4:$DN$8,MATCH(C$4,マスタ裏!$A$4:$A$8,0),MATCH($B12&amp;"70",マスタ裏!$B$3:$DN$3,0))</f>
        <v>33</v>
      </c>
      <c r="D12" s="68">
        <f>INDEX(マスタ裏!$B$4:$DN$8,MATCH(D$4,マスタ裏!$A$4:$A$8,0),MATCH($B12&amp;"70",マスタ裏!$B$3:$DN$3,0))</f>
        <v>30</v>
      </c>
      <c r="E12" s="68">
        <f>INDEX(マスタ裏!$B$4:$DN$8,MATCH(E$4,マスタ裏!$A$4:$A$8,0),MATCH($B12&amp;"70",マスタ裏!$B$3:$DN$3,0))</f>
        <v>40</v>
      </c>
      <c r="F12" s="68">
        <f>INDEX(マスタ裏!$B$4:$DN$8,MATCH(F$4,マスタ裏!$A$4:$A$8,0),MATCH($B12&amp;"70",マスタ裏!$B$3:$DN$3,0))</f>
        <v>75</v>
      </c>
      <c r="G12" s="107">
        <f>INDEX(マスタ裏!$B$4:$DN$8,MATCH(G$4,マスタ裏!$A$4:$A$8,0),MATCH($B12&amp;"70",マスタ裏!$B$3:$DN$3,0))</f>
        <v>23</v>
      </c>
      <c r="J12" s="116" t="s">
        <v>87</v>
      </c>
      <c r="K12" s="68">
        <f>INDEX(マスタ裏!$B$4:$DN$8,MATCH(K$5,マスタ裏!$A$4:$A$8,0),MATCH($J$4&amp;$J12,マスタ裏!$B$3:$DN$3,0))</f>
        <v>0</v>
      </c>
      <c r="L12" s="68">
        <f>INDEX(マスタ裏!$B$4:$DN$8,MATCH(L$5,マスタ裏!$A$4:$A$8,0),MATCH($J$4&amp;$J12,マスタ裏!$B$3:$DN$3,0))</f>
        <v>1</v>
      </c>
      <c r="M12" s="68">
        <f>INDEX(マスタ裏!$B$4:$DN$8,MATCH(M$5,マスタ裏!$A$4:$A$8,0),MATCH($J$4&amp;$J12,マスタ裏!$B$3:$DN$3,0))</f>
        <v>1</v>
      </c>
      <c r="N12" s="68">
        <f>INDEX(マスタ裏!$B$4:$DN$8,MATCH(N$5,マスタ裏!$A$4:$A$8,0),MATCH($J$4&amp;$J12,マスタ裏!$B$3:$DN$3,0))</f>
        <v>1</v>
      </c>
      <c r="O12" s="107">
        <f>INDEX(マスタ裏!$B$4:$DN$8,MATCH(O$5,マスタ裏!$A$4:$A$8,0),MATCH($J$4&amp;$J12,マスタ裏!$B$3:$DN$3,0))</f>
        <v>1</v>
      </c>
      <c r="Q12" s="116" t="s">
        <v>87</v>
      </c>
      <c r="R12" s="68">
        <f>INDEX(マスタ裏!$B$4:$DN$8,MATCH(R$5,マスタ裏!$A$4:$A$8,0),MATCH($Q$4&amp;$Q12,マスタ裏!$B$3:$DN$3,0))</f>
        <v>0</v>
      </c>
      <c r="S12" s="68">
        <f>INDEX(マスタ裏!$B$4:$DN$8,MATCH(S$5,マスタ裏!$A$4:$A$8,0),MATCH($Q$4&amp;$Q12,マスタ裏!$B$3:$DN$3,0))</f>
        <v>2</v>
      </c>
      <c r="T12" s="68">
        <f>INDEX(マスタ裏!$B$4:$DN$8,MATCH(T$5,マスタ裏!$A$4:$A$8,0),MATCH($Q$4&amp;$Q12,マスタ裏!$B$3:$DN$3,0))</f>
        <v>2</v>
      </c>
      <c r="U12" s="68">
        <f>INDEX(マスタ裏!$B$4:$DN$8,MATCH(U$5,マスタ裏!$A$4:$A$8,0),MATCH($Q$4&amp;$Q12,マスタ裏!$B$3:$DN$3,0))</f>
        <v>0</v>
      </c>
      <c r="V12" s="107">
        <f>INDEX(マスタ裏!$B$4:$DN$8,MATCH(V$5,マスタ裏!$A$4:$A$8,0),MATCH($Q$4&amp;$Q12,マスタ裏!$B$3:$DN$3,0))</f>
        <v>0</v>
      </c>
      <c r="X12" s="116" t="s">
        <v>87</v>
      </c>
      <c r="Y12" s="68">
        <f>INDEX(マスタ裏!$B$4:$DN$8,MATCH(Y$5,マスタ裏!$A$4:$A$8,0),MATCH($X$4&amp;$X12,マスタ裏!$B$3:$DN$3,0))</f>
        <v>2</v>
      </c>
      <c r="Z12" s="68">
        <f>INDEX(マスタ裏!$B$4:$DN$8,MATCH(Z$5,マスタ裏!$A$4:$A$8,0),MATCH($X$4&amp;$X12,マスタ裏!$B$3:$DN$3,0))</f>
        <v>0</v>
      </c>
      <c r="AA12" s="68">
        <f>INDEX(マスタ裏!$B$4:$DN$8,MATCH(AA$5,マスタ裏!$A$4:$A$8,0),MATCH($X$4&amp;$X12,マスタ裏!$B$3:$DN$3,0))</f>
        <v>2</v>
      </c>
      <c r="AB12" s="68">
        <f>INDEX(マスタ裏!$B$4:$DN$8,MATCH(AB$5,マスタ裏!$A$4:$A$8,0),MATCH($X$4&amp;$X12,マスタ裏!$B$3:$DN$3,0))</f>
        <v>2</v>
      </c>
      <c r="AC12" s="107">
        <f>INDEX(マスタ裏!$B$4:$DN$8,MATCH(AC$5,マスタ裏!$A$4:$A$8,0),MATCH($X$4&amp;$X12,マスタ裏!$B$3:$DN$3,0))</f>
        <v>2</v>
      </c>
      <c r="AE12" s="116" t="s">
        <v>87</v>
      </c>
      <c r="AF12" s="68">
        <f>INDEX(マスタ裏!$B$4:$DN$8,MATCH(AF$5,マスタ裏!$A$4:$A$8,0),MATCH($AE$4&amp;$AE12,マスタ裏!$B$3:$DN$3,0))</f>
        <v>0</v>
      </c>
      <c r="AG12" s="68">
        <f>INDEX(マスタ裏!$B$4:$DN$8,MATCH(AG$5,マスタ裏!$A$4:$A$8,0),MATCH($AE$4&amp;$AE12,マスタ裏!$B$3:$DN$3,0))</f>
        <v>1</v>
      </c>
      <c r="AH12" s="68">
        <f>INDEX(マスタ裏!$B$4:$DN$8,MATCH(AH$5,マスタ裏!$A$4:$A$8,0),MATCH($AE$4&amp;$AE12,マスタ裏!$B$3:$DN$3,0))</f>
        <v>1</v>
      </c>
      <c r="AI12" s="68">
        <f>INDEX(マスタ裏!$B$4:$DN$8,MATCH(AI$5,マスタ裏!$A$4:$A$8,0),MATCH($AE$4&amp;$AE12,マスタ裏!$B$3:$DN$3,0))</f>
        <v>1</v>
      </c>
      <c r="AJ12" s="107">
        <f>INDEX(マスタ裏!$B$4:$DN$8,MATCH(AJ$5,マスタ裏!$A$4:$A$8,0),MATCH($AE$4&amp;$AE12,マスタ裏!$B$3:$DN$3,0))</f>
        <v>1</v>
      </c>
      <c r="AL12" s="116" t="s">
        <v>87</v>
      </c>
      <c r="AM12" s="68">
        <f>INDEX(マスタ裏!$B$4:$DN$8,MATCH(AM$5,マスタ裏!$A$4:$A$8,0),MATCH($AL$4&amp;$AL12,マスタ裏!$B$3:$DN$3,0))</f>
        <v>1</v>
      </c>
      <c r="AN12" s="68">
        <f>INDEX(マスタ裏!$B$4:$DN$8,MATCH(AN$5,マスタ裏!$A$4:$A$8,0),MATCH($AL$4&amp;$AL12,マスタ裏!$B$3:$DN$3,0))</f>
        <v>1</v>
      </c>
      <c r="AO12" s="68">
        <f>INDEX(マスタ裏!$B$4:$DN$8,MATCH(AO$5,マスタ裏!$A$4:$A$8,0),MATCH($AL$4&amp;$AL12,マスタ裏!$B$3:$DN$3,0))</f>
        <v>0</v>
      </c>
      <c r="AP12" s="68">
        <f>INDEX(マスタ裏!$B$4:$DN$8,MATCH(AP$5,マスタ裏!$A$4:$A$8,0),MATCH($AL$4&amp;$AL12,マスタ裏!$B$3:$DN$3,0))</f>
        <v>1</v>
      </c>
      <c r="AQ12" s="107">
        <f>INDEX(マスタ裏!$B$4:$DN$8,MATCH(AQ$5,マスタ裏!$A$4:$A$8,0),MATCH($AL$4&amp;$AL12,マスタ裏!$B$3:$DN$3,0))</f>
        <v>0</v>
      </c>
    </row>
    <row r="13" spans="1:43" x14ac:dyDescent="0.4">
      <c r="B13" s="112" t="s">
        <v>96</v>
      </c>
      <c r="C13" s="68">
        <f>INDEX(マスタ裏!$B$4:$DN$8,MATCH(C$4,マスタ裏!$A$4:$A$8,0),MATCH($B13&amp;"70",マスタ裏!$B$3:$DN$3,0))</f>
        <v>23</v>
      </c>
      <c r="D13" s="68">
        <f>INDEX(マスタ裏!$B$4:$DN$8,MATCH(D$4,マスタ裏!$A$4:$A$8,0),MATCH($B13&amp;"70",マスタ裏!$B$3:$DN$3,0))</f>
        <v>33</v>
      </c>
      <c r="E13" s="68">
        <f>INDEX(マスタ裏!$B$4:$DN$8,MATCH(E$4,マスタ裏!$A$4:$A$8,0),MATCH($B13&amp;"70",マスタ裏!$B$3:$DN$3,0))</f>
        <v>28</v>
      </c>
      <c r="F13" s="68">
        <f>INDEX(マスタ裏!$B$4:$DN$8,MATCH(F$4,マスタ裏!$A$4:$A$8,0),MATCH($B13&amp;"70",マスタ裏!$B$3:$DN$3,0))</f>
        <v>22</v>
      </c>
      <c r="G13" s="107">
        <f>INDEX(マスタ裏!$B$4:$DN$8,MATCH(G$4,マスタ裏!$A$4:$A$8,0),MATCH($B13&amp;"70",マスタ裏!$B$3:$DN$3,0))</f>
        <v>75</v>
      </c>
      <c r="J13" s="116" t="s">
        <v>88</v>
      </c>
      <c r="K13" s="68">
        <f>INDEX(マスタ裏!$B$4:$DN$8,MATCH(K$5,マスタ裏!$A$4:$A$8,0),MATCH($J$4&amp;$J13,マスタ裏!$B$3:$DN$3,0))</f>
        <v>2</v>
      </c>
      <c r="L13" s="68">
        <f>INDEX(マスタ裏!$B$4:$DN$8,MATCH(L$5,マスタ裏!$A$4:$A$8,0),MATCH($J$4&amp;$J13,マスタ裏!$B$3:$DN$3,0))</f>
        <v>2</v>
      </c>
      <c r="M13" s="68">
        <f>INDEX(マスタ裏!$B$4:$DN$8,MATCH(M$5,マスタ裏!$A$4:$A$8,0),MATCH($J$4&amp;$J13,マスタ裏!$B$3:$DN$3,0))</f>
        <v>2</v>
      </c>
      <c r="N13" s="68">
        <f>INDEX(マスタ裏!$B$4:$DN$8,MATCH(N$5,マスタ裏!$A$4:$A$8,0),MATCH($J$4&amp;$J13,マスタ裏!$B$3:$DN$3,0))</f>
        <v>0</v>
      </c>
      <c r="O13" s="107">
        <f>INDEX(マスタ裏!$B$4:$DN$8,MATCH(O$5,マスタ裏!$A$4:$A$8,0),MATCH($J$4&amp;$J13,マスタ裏!$B$3:$DN$3,0))</f>
        <v>2</v>
      </c>
      <c r="Q13" s="116" t="s">
        <v>88</v>
      </c>
      <c r="R13" s="68">
        <f>INDEX(マスタ裏!$B$4:$DN$8,MATCH(R$5,マスタ裏!$A$4:$A$8,0),MATCH($Q$4&amp;$Q13,マスタ裏!$B$3:$DN$3,0))</f>
        <v>2</v>
      </c>
      <c r="S13" s="68">
        <f>INDEX(マスタ裏!$B$4:$DN$8,MATCH(S$5,マスタ裏!$A$4:$A$8,0),MATCH($Q$4&amp;$Q13,マスタ裏!$B$3:$DN$3,0))</f>
        <v>0</v>
      </c>
      <c r="T13" s="68">
        <f>INDEX(マスタ裏!$B$4:$DN$8,MATCH(T$5,マスタ裏!$A$4:$A$8,0),MATCH($Q$4&amp;$Q13,マスタ裏!$B$3:$DN$3,0))</f>
        <v>2</v>
      </c>
      <c r="U13" s="68">
        <f>INDEX(マスタ裏!$B$4:$DN$8,MATCH(U$5,マスタ裏!$A$4:$A$8,0),MATCH($Q$4&amp;$Q13,マスタ裏!$B$3:$DN$3,0))</f>
        <v>2</v>
      </c>
      <c r="V13" s="107">
        <f>INDEX(マスタ裏!$B$4:$DN$8,MATCH(V$5,マスタ裏!$A$4:$A$8,0),MATCH($Q$4&amp;$Q13,マスタ裏!$B$3:$DN$3,0))</f>
        <v>2</v>
      </c>
      <c r="X13" s="116" t="s">
        <v>88</v>
      </c>
      <c r="Y13" s="68">
        <f>INDEX(マスタ裏!$B$4:$DN$8,MATCH(Y$5,マスタ裏!$A$4:$A$8,0),MATCH($X$4&amp;$X13,マスタ裏!$B$3:$DN$3,0))</f>
        <v>0</v>
      </c>
      <c r="Z13" s="68">
        <f>INDEX(マスタ裏!$B$4:$DN$8,MATCH(Z$5,マスタ裏!$A$4:$A$8,0),MATCH($X$4&amp;$X13,マスタ裏!$B$3:$DN$3,0))</f>
        <v>0</v>
      </c>
      <c r="AA13" s="68">
        <f>INDEX(マスタ裏!$B$4:$DN$8,MATCH(AA$5,マスタ裏!$A$4:$A$8,0),MATCH($X$4&amp;$X13,マスタ裏!$B$3:$DN$3,0))</f>
        <v>0</v>
      </c>
      <c r="AB13" s="68">
        <f>INDEX(マスタ裏!$B$4:$DN$8,MATCH(AB$5,マスタ裏!$A$4:$A$8,0),MATCH($X$4&amp;$X13,マスタ裏!$B$3:$DN$3,0))</f>
        <v>3</v>
      </c>
      <c r="AC13" s="107">
        <f>INDEX(マスタ裏!$B$4:$DN$8,MATCH(AC$5,マスタ裏!$A$4:$A$8,0),MATCH($X$4&amp;$X13,マスタ裏!$B$3:$DN$3,0))</f>
        <v>3</v>
      </c>
      <c r="AE13" s="116" t="s">
        <v>88</v>
      </c>
      <c r="AF13" s="68">
        <f>INDEX(マスタ裏!$B$4:$DN$8,MATCH(AF$5,マスタ裏!$A$4:$A$8,0),MATCH($AE$4&amp;$AE13,マスタ裏!$B$3:$DN$3,0))</f>
        <v>1</v>
      </c>
      <c r="AG13" s="68">
        <f>INDEX(マスタ裏!$B$4:$DN$8,MATCH(AG$5,マスタ裏!$A$4:$A$8,0),MATCH($AE$4&amp;$AE13,マスタ裏!$B$3:$DN$3,0))</f>
        <v>1</v>
      </c>
      <c r="AH13" s="68">
        <f>INDEX(マスタ裏!$B$4:$DN$8,MATCH(AH$5,マスタ裏!$A$4:$A$8,0),MATCH($AE$4&amp;$AE13,マスタ裏!$B$3:$DN$3,0))</f>
        <v>1</v>
      </c>
      <c r="AI13" s="68">
        <f>INDEX(マスタ裏!$B$4:$DN$8,MATCH(AI$5,マスタ裏!$A$4:$A$8,0),MATCH($AE$4&amp;$AE13,マスタ裏!$B$3:$DN$3,0))</f>
        <v>1</v>
      </c>
      <c r="AJ13" s="107">
        <f>INDEX(マスタ裏!$B$4:$DN$8,MATCH(AJ$5,マスタ裏!$A$4:$A$8,0),MATCH($AE$4&amp;$AE13,マスタ裏!$B$3:$DN$3,0))</f>
        <v>1</v>
      </c>
      <c r="AL13" s="116" t="s">
        <v>88</v>
      </c>
      <c r="AM13" s="68">
        <f>INDEX(マスタ裏!$B$4:$DN$8,MATCH(AM$5,マスタ裏!$A$4:$A$8,0),MATCH($AL$4&amp;$AL13,マスタ裏!$B$3:$DN$3,0))</f>
        <v>2</v>
      </c>
      <c r="AN13" s="68">
        <f>INDEX(マスタ裏!$B$4:$DN$8,MATCH(AN$5,マスタ裏!$A$4:$A$8,0),MATCH($AL$4&amp;$AL13,マスタ裏!$B$3:$DN$3,0))</f>
        <v>0</v>
      </c>
      <c r="AO13" s="68">
        <f>INDEX(マスタ裏!$B$4:$DN$8,MATCH(AO$5,マスタ裏!$A$4:$A$8,0),MATCH($AL$4&amp;$AL13,マスタ裏!$B$3:$DN$3,0))</f>
        <v>2</v>
      </c>
      <c r="AP13" s="68">
        <f>INDEX(マスタ裏!$B$4:$DN$8,MATCH(AP$5,マスタ裏!$A$4:$A$8,0),MATCH($AL$4&amp;$AL13,マスタ裏!$B$3:$DN$3,0))</f>
        <v>0</v>
      </c>
      <c r="AQ13" s="107">
        <f>INDEX(マスタ裏!$B$4:$DN$8,MATCH(AQ$5,マスタ裏!$A$4:$A$8,0),MATCH($AL$4&amp;$AL13,マスタ裏!$B$3:$DN$3,0))</f>
        <v>0</v>
      </c>
    </row>
    <row r="14" spans="1:43" ht="16.5" thickBot="1" x14ac:dyDescent="0.45">
      <c r="B14" s="112" t="s">
        <v>98</v>
      </c>
      <c r="C14" s="68">
        <f>INDEX(マスタ裏!$B$4:$DN$8,MATCH(C$4,マスタ裏!$A$4:$A$8,0),MATCH($B14&amp;"70",マスタ裏!$B$3:$DN$3,0))</f>
        <v>77</v>
      </c>
      <c r="D14" s="68">
        <f>INDEX(マスタ裏!$B$4:$DN$8,MATCH(D$4,マスタ裏!$A$4:$A$8,0),MATCH($B14&amp;"70",マスタ裏!$B$3:$DN$3,0))</f>
        <v>29</v>
      </c>
      <c r="E14" s="68">
        <f>INDEX(マスタ裏!$B$4:$DN$8,MATCH(E$4,マスタ裏!$A$4:$A$8,0),MATCH($B14&amp;"70",マスタ裏!$B$3:$DN$3,0))</f>
        <v>75</v>
      </c>
      <c r="F14" s="68">
        <f>INDEX(マスタ裏!$B$4:$DN$8,MATCH(F$4,マスタ裏!$A$4:$A$8,0),MATCH($B14&amp;"70",マスタ裏!$B$3:$DN$3,0))</f>
        <v>5</v>
      </c>
      <c r="G14" s="107">
        <f>INDEX(マスタ裏!$B$4:$DN$8,MATCH(G$4,マスタ裏!$A$4:$A$8,0),MATCH($B14&amp;"70",マスタ裏!$B$3:$DN$3,0))</f>
        <v>5</v>
      </c>
      <c r="J14" s="117" t="s">
        <v>89</v>
      </c>
      <c r="K14" s="108">
        <f>INDEX(マスタ裏!$B$4:$DN$8,MATCH(K$5,マスタ裏!$A$4:$A$8,0),MATCH($J$4&amp;$J14,マスタ裏!$B$3:$DN$3,0))</f>
        <v>3</v>
      </c>
      <c r="L14" s="108">
        <f>INDEX(マスタ裏!$B$4:$DN$8,MATCH(L$5,マスタ裏!$A$4:$A$8,0),MATCH($J$4&amp;$J14,マスタ裏!$B$3:$DN$3,0))</f>
        <v>0</v>
      </c>
      <c r="M14" s="108">
        <f>INDEX(マスタ裏!$B$4:$DN$8,MATCH(M$5,マスタ裏!$A$4:$A$8,0),MATCH($J$4&amp;$J14,マスタ裏!$B$3:$DN$3,0))</f>
        <v>0</v>
      </c>
      <c r="N14" s="108">
        <f>INDEX(マスタ裏!$B$4:$DN$8,MATCH(N$5,マスタ裏!$A$4:$A$8,0),MATCH($J$4&amp;$J14,マスタ裏!$B$3:$DN$3,0))</f>
        <v>0</v>
      </c>
      <c r="O14" s="109">
        <f>INDEX(マスタ裏!$B$4:$DN$8,MATCH(O$5,マスタ裏!$A$4:$A$8,0),MATCH($J$4&amp;$J14,マスタ裏!$B$3:$DN$3,0))</f>
        <v>0</v>
      </c>
      <c r="Q14" s="117" t="s">
        <v>89</v>
      </c>
      <c r="R14" s="108">
        <f>INDEX(マスタ裏!$B$4:$DN$8,MATCH(R$5,マスタ裏!$A$4:$A$8,0),MATCH($Q$4&amp;$Q14,マスタ裏!$B$3:$DN$3,0))</f>
        <v>3</v>
      </c>
      <c r="S14" s="108">
        <f>INDEX(マスタ裏!$B$4:$DN$8,MATCH(S$5,マスタ裏!$A$4:$A$8,0),MATCH($Q$4&amp;$Q14,マスタ裏!$B$3:$DN$3,0))</f>
        <v>3</v>
      </c>
      <c r="T14" s="108">
        <f>INDEX(マスタ裏!$B$4:$DN$8,MATCH(T$5,マスタ裏!$A$4:$A$8,0),MATCH($Q$4&amp;$Q14,マスタ裏!$B$3:$DN$3,0))</f>
        <v>0</v>
      </c>
      <c r="U14" s="108">
        <f>INDEX(マスタ裏!$B$4:$DN$8,MATCH(U$5,マスタ裏!$A$4:$A$8,0),MATCH($Q$4&amp;$Q14,マスタ裏!$B$3:$DN$3,0))</f>
        <v>0</v>
      </c>
      <c r="V14" s="109">
        <f>INDEX(マスタ裏!$B$4:$DN$8,MATCH(V$5,マスタ裏!$A$4:$A$8,0),MATCH($Q$4&amp;$Q14,マスタ裏!$B$3:$DN$3,0))</f>
        <v>3</v>
      </c>
      <c r="X14" s="117" t="s">
        <v>89</v>
      </c>
      <c r="Y14" s="108">
        <f>INDEX(マスタ裏!$B$4:$DN$8,MATCH(Y$5,マスタ裏!$A$4:$A$8,0),MATCH($X$4&amp;$X14,マスタ裏!$B$3:$DN$3,0))</f>
        <v>3</v>
      </c>
      <c r="Z14" s="108">
        <f>INDEX(マスタ裏!$B$4:$DN$8,MATCH(Z$5,マスタ裏!$A$4:$A$8,0),MATCH($X$4&amp;$X14,マスタ裏!$B$3:$DN$3,0))</f>
        <v>3</v>
      </c>
      <c r="AA14" s="108">
        <f>INDEX(マスタ裏!$B$4:$DN$8,MATCH(AA$5,マスタ裏!$A$4:$A$8,0),MATCH($X$4&amp;$X14,マスタ裏!$B$3:$DN$3,0))</f>
        <v>0</v>
      </c>
      <c r="AB14" s="108">
        <f>INDEX(マスタ裏!$B$4:$DN$8,MATCH(AB$5,マスタ裏!$A$4:$A$8,0),MATCH($X$4&amp;$X14,マスタ裏!$B$3:$DN$3,0))</f>
        <v>3</v>
      </c>
      <c r="AC14" s="109">
        <f>INDEX(マスタ裏!$B$4:$DN$8,MATCH(AC$5,マスタ裏!$A$4:$A$8,0),MATCH($X$4&amp;$X14,マスタ裏!$B$3:$DN$3,0))</f>
        <v>3</v>
      </c>
      <c r="AE14" s="117" t="s">
        <v>89</v>
      </c>
      <c r="AF14" s="108">
        <f>INDEX(マスタ裏!$B$4:$DN$8,MATCH(AF$5,マスタ裏!$A$4:$A$8,0),MATCH($AE$4&amp;$AE14,マスタ裏!$B$3:$DN$3,0))</f>
        <v>2</v>
      </c>
      <c r="AG14" s="108">
        <f>INDEX(マスタ裏!$B$4:$DN$8,MATCH(AG$5,マスタ裏!$A$4:$A$8,0),MATCH($AE$4&amp;$AE14,マスタ裏!$B$3:$DN$3,0))</f>
        <v>0</v>
      </c>
      <c r="AH14" s="108">
        <f>INDEX(マスタ裏!$B$4:$DN$8,MATCH(AH$5,マスタ裏!$A$4:$A$8,0),MATCH($AE$4&amp;$AE14,マスタ裏!$B$3:$DN$3,0))</f>
        <v>0</v>
      </c>
      <c r="AI14" s="108">
        <f>INDEX(マスタ裏!$B$4:$DN$8,MATCH(AI$5,マスタ裏!$A$4:$A$8,0),MATCH($AE$4&amp;$AE14,マスタ裏!$B$3:$DN$3,0))</f>
        <v>0</v>
      </c>
      <c r="AJ14" s="109">
        <f>INDEX(マスタ裏!$B$4:$DN$8,MATCH(AJ$5,マスタ裏!$A$4:$A$8,0),MATCH($AE$4&amp;$AE14,マスタ裏!$B$3:$DN$3,0))</f>
        <v>2</v>
      </c>
      <c r="AL14" s="117" t="s">
        <v>89</v>
      </c>
      <c r="AM14" s="108">
        <f>INDEX(マスタ裏!$B$4:$DN$8,MATCH(AM$5,マスタ裏!$A$4:$A$8,0),MATCH($AL$4&amp;$AL14,マスタ裏!$B$3:$DN$3,0))</f>
        <v>0</v>
      </c>
      <c r="AN14" s="108">
        <f>INDEX(マスタ裏!$B$4:$DN$8,MATCH(AN$5,マスタ裏!$A$4:$A$8,0),MATCH($AL$4&amp;$AL14,マスタ裏!$B$3:$DN$3,0))</f>
        <v>3</v>
      </c>
      <c r="AO14" s="108">
        <f>INDEX(マスタ裏!$B$4:$DN$8,MATCH(AO$5,マスタ裏!$A$4:$A$8,0),MATCH($AL$4&amp;$AL14,マスタ裏!$B$3:$DN$3,0))</f>
        <v>0</v>
      </c>
      <c r="AP14" s="108">
        <f>INDEX(マスタ裏!$B$4:$DN$8,MATCH(AP$5,マスタ裏!$A$4:$A$8,0),MATCH($AL$4&amp;$AL14,マスタ裏!$B$3:$DN$3,0))</f>
        <v>3</v>
      </c>
      <c r="AQ14" s="109">
        <f>INDEX(マスタ裏!$B$4:$DN$8,MATCH(AQ$5,マスタ裏!$A$4:$A$8,0),MATCH($AL$4&amp;$AL14,マスタ裏!$B$3:$DN$3,0))</f>
        <v>0</v>
      </c>
    </row>
    <row r="15" spans="1:43" x14ac:dyDescent="0.4">
      <c r="B15" s="112" t="s">
        <v>99</v>
      </c>
      <c r="C15" s="68">
        <f>INDEX(マスタ裏!$B$4:$DN$8,MATCH(C$4,マスタ裏!$A$4:$A$8,0),MATCH($B15&amp;"70",マスタ裏!$B$3:$DN$3,0))</f>
        <v>61</v>
      </c>
      <c r="D15" s="68">
        <f>INDEX(マスタ裏!$B$4:$DN$8,MATCH(D$4,マスタ裏!$A$4:$A$8,0),MATCH($B15&amp;"70",マスタ裏!$B$3:$DN$3,0))</f>
        <v>41</v>
      </c>
      <c r="E15" s="68">
        <f>INDEX(マスタ裏!$B$4:$DN$8,MATCH(E$4,マスタ裏!$A$4:$A$8,0),MATCH($B15&amp;"70",マスタ裏!$B$3:$DN$3,0))</f>
        <v>41</v>
      </c>
      <c r="F15" s="68">
        <f>INDEX(マスタ裏!$B$4:$DN$8,MATCH(F$4,マスタ裏!$A$4:$A$8,0),MATCH($B15&amp;"70",マスタ裏!$B$3:$DN$3,0))</f>
        <v>24</v>
      </c>
      <c r="G15" s="107">
        <f>INDEX(マスタ裏!$B$4:$DN$8,MATCH(G$4,マスタ裏!$A$4:$A$8,0),MATCH($B15&amp;"70",マスタ裏!$B$3:$DN$3,0))</f>
        <v>1</v>
      </c>
      <c r="J15" s="106"/>
    </row>
    <row r="16" spans="1:43" ht="16.5" thickBot="1" x14ac:dyDescent="0.45">
      <c r="B16" s="112" t="s">
        <v>100</v>
      </c>
      <c r="C16" s="68">
        <f>INDEX(マスタ裏!$B$4:$DN$8,MATCH(C$4,マスタ裏!$A$4:$A$8,0),MATCH($B16&amp;"70",マスタ裏!$B$3:$DN$3,0))</f>
        <v>1</v>
      </c>
      <c r="D16" s="68">
        <f>INDEX(マスタ裏!$B$4:$DN$8,MATCH(D$4,マスタ裏!$A$4:$A$8,0),MATCH($B16&amp;"70",マスタ裏!$B$3:$DN$3,0))</f>
        <v>26</v>
      </c>
      <c r="E16" s="68">
        <f>INDEX(マスタ裏!$B$4:$DN$8,MATCH(E$4,マスタ裏!$A$4:$A$8,0),MATCH($B16&amp;"70",マスタ裏!$B$3:$DN$3,0))</f>
        <v>1</v>
      </c>
      <c r="F16" s="68">
        <f>INDEX(マスタ裏!$B$4:$DN$8,MATCH(F$4,マスタ裏!$A$4:$A$8,0),MATCH($B16&amp;"70",マスタ裏!$B$3:$DN$3,0))</f>
        <v>24</v>
      </c>
      <c r="G16" s="107">
        <f>INDEX(マスタ裏!$B$4:$DN$8,MATCH(G$4,マスタ裏!$A$4:$A$8,0),MATCH($B16&amp;"70",マスタ裏!$B$3:$DN$3,0))</f>
        <v>24</v>
      </c>
      <c r="J16" s="11" t="s">
        <v>94</v>
      </c>
      <c r="Q16" s="11" t="s">
        <v>97</v>
      </c>
      <c r="X16" s="11" t="s">
        <v>95</v>
      </c>
      <c r="AE16" s="11" t="s">
        <v>96</v>
      </c>
      <c r="AL16" s="11" t="s">
        <v>98</v>
      </c>
    </row>
    <row r="17" spans="2:43" ht="16.5" thickBot="1" x14ac:dyDescent="0.45">
      <c r="B17" s="113" t="s">
        <v>101</v>
      </c>
      <c r="C17" s="108">
        <f>INDEX(マスタ裏!$B$4:$DN$8,MATCH(C$4,マスタ裏!$A$4:$A$8,0),MATCH($B17&amp;"70",マスタ裏!$B$3:$DN$3,0))</f>
        <v>10</v>
      </c>
      <c r="D17" s="108">
        <f>INDEX(マスタ裏!$B$4:$DN$8,MATCH(D$4,マスタ裏!$A$4:$A$8,0),MATCH($B17&amp;"70",マスタ裏!$B$3:$DN$3,0))</f>
        <v>20</v>
      </c>
      <c r="E17" s="108">
        <f>INDEX(マスタ裏!$B$4:$DN$8,MATCH(E$4,マスタ裏!$A$4:$A$8,0),MATCH($B17&amp;"70",マスタ裏!$B$3:$DN$3,0))</f>
        <v>10</v>
      </c>
      <c r="F17" s="108">
        <f>INDEX(マスタ裏!$B$4:$DN$8,MATCH(F$4,マスタ裏!$A$4:$A$8,0),MATCH($B17&amp;"70",マスタ裏!$B$3:$DN$3,0))</f>
        <v>40</v>
      </c>
      <c r="G17" s="109">
        <f>INDEX(マスタ裏!$B$4:$DN$8,MATCH(G$4,マスタ裏!$A$4:$A$8,0),MATCH($B17&amp;"70",マスタ裏!$B$3:$DN$3,0))</f>
        <v>40</v>
      </c>
      <c r="J17" s="111"/>
      <c r="K17" s="114" t="s">
        <v>57</v>
      </c>
      <c r="L17" s="114" t="s">
        <v>58</v>
      </c>
      <c r="M17" s="114" t="s">
        <v>17</v>
      </c>
      <c r="N17" s="114" t="s">
        <v>60</v>
      </c>
      <c r="O17" s="115" t="s">
        <v>61</v>
      </c>
      <c r="Q17" s="111"/>
      <c r="R17" s="114" t="s">
        <v>57</v>
      </c>
      <c r="S17" s="114" t="s">
        <v>58</v>
      </c>
      <c r="T17" s="114" t="s">
        <v>17</v>
      </c>
      <c r="U17" s="114" t="s">
        <v>60</v>
      </c>
      <c r="V17" s="115" t="s">
        <v>61</v>
      </c>
      <c r="X17" s="111"/>
      <c r="Y17" s="114" t="s">
        <v>57</v>
      </c>
      <c r="Z17" s="114" t="s">
        <v>58</v>
      </c>
      <c r="AA17" s="114" t="s">
        <v>17</v>
      </c>
      <c r="AB17" s="114" t="s">
        <v>60</v>
      </c>
      <c r="AC17" s="115" t="s">
        <v>61</v>
      </c>
      <c r="AE17" s="111"/>
      <c r="AF17" s="114" t="s">
        <v>57</v>
      </c>
      <c r="AG17" s="114" t="s">
        <v>58</v>
      </c>
      <c r="AH17" s="114" t="s">
        <v>17</v>
      </c>
      <c r="AI17" s="114" t="s">
        <v>60</v>
      </c>
      <c r="AJ17" s="115" t="s">
        <v>61</v>
      </c>
      <c r="AL17" s="111"/>
      <c r="AM17" s="114" t="s">
        <v>57</v>
      </c>
      <c r="AN17" s="114" t="s">
        <v>58</v>
      </c>
      <c r="AO17" s="114" t="s">
        <v>17</v>
      </c>
      <c r="AP17" s="114" t="s">
        <v>60</v>
      </c>
      <c r="AQ17" s="115" t="s">
        <v>61</v>
      </c>
    </row>
    <row r="18" spans="2:43" x14ac:dyDescent="0.4">
      <c r="J18" s="116">
        <v>70</v>
      </c>
      <c r="K18" s="68">
        <f>INDEX(マスタ裏!$B$4:$DN$8,MATCH(K$17,マスタ裏!$A$4:$A$8,0),MATCH($J$16&amp;$J18,マスタ裏!$B$3:$DN$3,0))</f>
        <v>42</v>
      </c>
      <c r="L18" s="68">
        <f>INDEX(マスタ裏!$B$4:$DN$8,MATCH(L$17,マスタ裏!$A$4:$A$8,0),MATCH($J$16&amp;$J18,マスタ裏!$B$3:$DN$3,0))</f>
        <v>41</v>
      </c>
      <c r="M18" s="68">
        <f>INDEX(マスタ裏!$B$4:$DN$8,MATCH(M$17,マスタ裏!$A$4:$A$8,0),MATCH($J$16&amp;$J18,マスタ裏!$B$3:$DN$3,0))</f>
        <v>26</v>
      </c>
      <c r="N18" s="68">
        <f>INDEX(マスタ裏!$B$4:$DN$8,MATCH(N$17,マスタ裏!$A$4:$A$8,0),MATCH($J$16&amp;$J18,マスタ裏!$B$3:$DN$3,0))</f>
        <v>28</v>
      </c>
      <c r="O18" s="107">
        <f>INDEX(マスタ裏!$B$4:$DN$8,MATCH(O$17,マスタ裏!$A$4:$A$8,0),MATCH($J$16&amp;$J18,マスタ裏!$B$3:$DN$3,0))</f>
        <v>28</v>
      </c>
      <c r="Q18" s="116">
        <v>70</v>
      </c>
      <c r="R18" s="68">
        <f>INDEX(マスタ裏!$B$4:$DN$8,MATCH(R$17,マスタ裏!$A$4:$A$8,0),MATCH($Q$16&amp;$Q18,マスタ裏!$B$3:$DN$3,0))</f>
        <v>90</v>
      </c>
      <c r="S18" s="68">
        <f>INDEX(マスタ裏!$B$4:$DN$8,MATCH(S$17,マスタ裏!$A$4:$A$8,0),MATCH($Q$16&amp;$Q18,マスタ裏!$B$3:$DN$3,0))</f>
        <v>37</v>
      </c>
      <c r="T18" s="68">
        <f>INDEX(マスタ裏!$B$4:$DN$8,MATCH(T$17,マスタ裏!$A$4:$A$8,0),MATCH($Q$16&amp;$Q18,マスタ裏!$B$3:$DN$3,0))</f>
        <v>76</v>
      </c>
      <c r="U18" s="68">
        <f>INDEX(マスタ裏!$B$4:$DN$8,MATCH(U$17,マスタ裏!$A$4:$A$8,0),MATCH($Q$16&amp;$Q18,マスタ裏!$B$3:$DN$3,0))</f>
        <v>2</v>
      </c>
      <c r="V18" s="107">
        <f>INDEX(マスタ裏!$B$4:$DN$8,MATCH(V$17,マスタ裏!$A$4:$A$8,0),MATCH($Q$16&amp;$Q18,マスタ裏!$B$3:$DN$3,0))</f>
        <v>3</v>
      </c>
      <c r="X18" s="116">
        <v>70</v>
      </c>
      <c r="Y18" s="68">
        <f>INDEX(マスタ裏!$B$4:$DN$8,MATCH(Y$17,マスタ裏!$A$4:$A$8,0),MATCH($X$16&amp;$X18,マスタ裏!$B$3:$DN$3,0))</f>
        <v>33</v>
      </c>
      <c r="Z18" s="68">
        <f>INDEX(マスタ裏!$B$4:$DN$8,MATCH(Z$17,マスタ裏!$A$4:$A$8,0),MATCH($X$16&amp;$X18,マスタ裏!$B$3:$DN$3,0))</f>
        <v>30</v>
      </c>
      <c r="AA18" s="68">
        <f>INDEX(マスタ裏!$B$4:$DN$8,MATCH(AA$17,マスタ裏!$A$4:$A$8,0),MATCH($X$16&amp;$X18,マスタ裏!$B$3:$DN$3,0))</f>
        <v>40</v>
      </c>
      <c r="AB18" s="68">
        <f>INDEX(マスタ裏!$B$4:$DN$8,MATCH(AB$17,マスタ裏!$A$4:$A$8,0),MATCH($X$16&amp;$X18,マスタ裏!$B$3:$DN$3,0))</f>
        <v>75</v>
      </c>
      <c r="AC18" s="107">
        <f>INDEX(マスタ裏!$B$4:$DN$8,MATCH(AC$17,マスタ裏!$A$4:$A$8,0),MATCH($X$16&amp;$X18,マスタ裏!$B$3:$DN$3,0))</f>
        <v>23</v>
      </c>
      <c r="AE18" s="116">
        <v>70</v>
      </c>
      <c r="AF18" s="68">
        <f>INDEX(マスタ裏!$B$4:$DN$8,MATCH(AF$17,マスタ裏!$A$4:$A$8,0),MATCH($AE$16&amp;$AE18,マスタ裏!$B$3:$DN$3,0))</f>
        <v>23</v>
      </c>
      <c r="AG18" s="68">
        <f>INDEX(マスタ裏!$B$4:$DN$8,MATCH(AG$17,マスタ裏!$A$4:$A$8,0),MATCH($AE$16&amp;$AE18,マスタ裏!$B$3:$DN$3,0))</f>
        <v>33</v>
      </c>
      <c r="AH18" s="68">
        <f>INDEX(マスタ裏!$B$4:$DN$8,MATCH(AH$17,マスタ裏!$A$4:$A$8,0),MATCH($AE$16&amp;$AE18,マスタ裏!$B$3:$DN$3,0))</f>
        <v>28</v>
      </c>
      <c r="AI18" s="68">
        <f>INDEX(マスタ裏!$B$4:$DN$8,MATCH(AI$17,マスタ裏!$A$4:$A$8,0),MATCH($AE$16&amp;$AE18,マスタ裏!$B$3:$DN$3,0))</f>
        <v>22</v>
      </c>
      <c r="AJ18" s="107">
        <f>INDEX(マスタ裏!$B$4:$DN$8,MATCH(AJ$17,マスタ裏!$A$4:$A$8,0),MATCH($AE$16&amp;$AE18,マスタ裏!$B$3:$DN$3,0))</f>
        <v>75</v>
      </c>
      <c r="AL18" s="116">
        <v>70</v>
      </c>
      <c r="AM18" s="68">
        <f>INDEX(マスタ裏!$B$4:$DN$8,MATCH(AM$17,マスタ裏!$A$4:$A$8,0),MATCH($AL$16&amp;$AL18,マスタ裏!$B$3:$DN$3,0))</f>
        <v>77</v>
      </c>
      <c r="AN18" s="68">
        <f>INDEX(マスタ裏!$B$4:$DN$8,MATCH(AN$17,マスタ裏!$A$4:$A$8,0),MATCH($AL$16&amp;$AL18,マスタ裏!$B$3:$DN$3,0))</f>
        <v>29</v>
      </c>
      <c r="AO18" s="68">
        <f>INDEX(マスタ裏!$B$4:$DN$8,MATCH(AO$17,マスタ裏!$A$4:$A$8,0),MATCH($AL$16&amp;$AL18,マスタ裏!$B$3:$DN$3,0))</f>
        <v>75</v>
      </c>
      <c r="AP18" s="68">
        <f>INDEX(マスタ裏!$B$4:$DN$8,MATCH(AP$17,マスタ裏!$A$4:$A$8,0),MATCH($AL$16&amp;$AL18,マスタ裏!$B$3:$DN$3,0))</f>
        <v>5</v>
      </c>
      <c r="AQ18" s="107">
        <f>INDEX(マスタ裏!$B$4:$DN$8,MATCH(AQ$17,マスタ裏!$A$4:$A$8,0),MATCH($AL$16&amp;$AL18,マスタ裏!$B$3:$DN$3,0))</f>
        <v>5</v>
      </c>
    </row>
    <row r="19" spans="2:43" x14ac:dyDescent="0.4">
      <c r="J19" s="116" t="s">
        <v>82</v>
      </c>
      <c r="K19" s="68">
        <f>INDEX(マスタ裏!$B$4:$DN$8,MATCH(K$17,マスタ裏!$A$4:$A$8,0),MATCH($J$16&amp;$J19,マスタ裏!$B$3:$DN$3,0))</f>
        <v>-1</v>
      </c>
      <c r="L19" s="68">
        <f>INDEX(マスタ裏!$B$4:$DN$8,MATCH(L$17,マスタ裏!$A$4:$A$8,0),MATCH($J$16&amp;$J19,マスタ裏!$B$3:$DN$3,0))</f>
        <v>-1</v>
      </c>
      <c r="M19" s="68">
        <f>INDEX(マスタ裏!$B$4:$DN$8,MATCH(M$17,マスタ裏!$A$4:$A$8,0),MATCH($J$16&amp;$J19,マスタ裏!$B$3:$DN$3,0))</f>
        <v>-1</v>
      </c>
      <c r="N19" s="68">
        <f>INDEX(マスタ裏!$B$4:$DN$8,MATCH(N$17,マスタ裏!$A$4:$A$8,0),MATCH($J$16&amp;$J19,マスタ裏!$B$3:$DN$3,0))</f>
        <v>-1</v>
      </c>
      <c r="O19" s="107">
        <f>INDEX(マスタ裏!$B$4:$DN$8,MATCH(O$17,マスタ裏!$A$4:$A$8,0),MATCH($J$16&amp;$J19,マスタ裏!$B$3:$DN$3,0))</f>
        <v>-1</v>
      </c>
      <c r="Q19" s="116" t="s">
        <v>82</v>
      </c>
      <c r="R19" s="68">
        <f>INDEX(マスタ裏!$B$4:$DN$8,MATCH(R$17,マスタ裏!$A$4:$A$8,0),MATCH($Q$16&amp;$Q19,マスタ裏!$B$3:$DN$3,0))</f>
        <v>-1</v>
      </c>
      <c r="S19" s="68">
        <f>INDEX(マスタ裏!$B$4:$DN$8,MATCH(S$17,マスタ裏!$A$4:$A$8,0),MATCH($Q$16&amp;$Q19,マスタ裏!$B$3:$DN$3,0))</f>
        <v>-1</v>
      </c>
      <c r="T19" s="68">
        <f>INDEX(マスタ裏!$B$4:$DN$8,MATCH(T$17,マスタ裏!$A$4:$A$8,0),MATCH($Q$16&amp;$Q19,マスタ裏!$B$3:$DN$3,0))</f>
        <v>0</v>
      </c>
      <c r="U19" s="68">
        <f>INDEX(マスタ裏!$B$4:$DN$8,MATCH(U$17,マスタ裏!$A$4:$A$8,0),MATCH($Q$16&amp;$Q19,マスタ裏!$B$3:$DN$3,0))</f>
        <v>-1</v>
      </c>
      <c r="V19" s="107">
        <f>INDEX(マスタ裏!$B$4:$DN$8,MATCH(V$17,マスタ裏!$A$4:$A$8,0),MATCH($Q$16&amp;$Q19,マスタ裏!$B$3:$DN$3,0))</f>
        <v>-1</v>
      </c>
      <c r="X19" s="116" t="s">
        <v>82</v>
      </c>
      <c r="Y19" s="68">
        <f>INDEX(マスタ裏!$B$4:$DN$8,MATCH(Y$17,マスタ裏!$A$4:$A$8,0),MATCH($X$16&amp;$X19,マスタ裏!$B$3:$DN$3,0))</f>
        <v>-1</v>
      </c>
      <c r="Z19" s="68">
        <f>INDEX(マスタ裏!$B$4:$DN$8,MATCH(Z$17,マスタ裏!$A$4:$A$8,0),MATCH($X$16&amp;$X19,マスタ裏!$B$3:$DN$3,0))</f>
        <v>0</v>
      </c>
      <c r="AA19" s="68">
        <f>INDEX(マスタ裏!$B$4:$DN$8,MATCH(AA$17,マスタ裏!$A$4:$A$8,0),MATCH($X$16&amp;$X19,マスタ裏!$B$3:$DN$3,0))</f>
        <v>-1</v>
      </c>
      <c r="AB19" s="68">
        <f>INDEX(マスタ裏!$B$4:$DN$8,MATCH(AB$17,マスタ裏!$A$4:$A$8,0),MATCH($X$16&amp;$X19,マスタ裏!$B$3:$DN$3,0))</f>
        <v>0</v>
      </c>
      <c r="AC19" s="107">
        <f>INDEX(マスタ裏!$B$4:$DN$8,MATCH(AC$17,マスタ裏!$A$4:$A$8,0),MATCH($X$16&amp;$X19,マスタ裏!$B$3:$DN$3,0))</f>
        <v>-1</v>
      </c>
      <c r="AE19" s="116" t="s">
        <v>82</v>
      </c>
      <c r="AF19" s="68">
        <f>INDEX(マスタ裏!$B$4:$DN$8,MATCH(AF$17,マスタ裏!$A$4:$A$8,0),MATCH($AE$16&amp;$AE19,マスタ裏!$B$3:$DN$3,0))</f>
        <v>-1</v>
      </c>
      <c r="AG19" s="68">
        <f>INDEX(マスタ裏!$B$4:$DN$8,MATCH(AG$17,マスタ裏!$A$4:$A$8,0),MATCH($AE$16&amp;$AE19,マスタ裏!$B$3:$DN$3,0))</f>
        <v>0</v>
      </c>
      <c r="AH19" s="68">
        <f>INDEX(マスタ裏!$B$4:$DN$8,MATCH(AH$17,マスタ裏!$A$4:$A$8,0),MATCH($AE$16&amp;$AE19,マスタ裏!$B$3:$DN$3,0))</f>
        <v>-1</v>
      </c>
      <c r="AI19" s="68">
        <f>INDEX(マスタ裏!$B$4:$DN$8,MATCH(AI$17,マスタ裏!$A$4:$A$8,0),MATCH($AE$16&amp;$AE19,マスタ裏!$B$3:$DN$3,0))</f>
        <v>-1</v>
      </c>
      <c r="AJ19" s="107">
        <f>INDEX(マスタ裏!$B$4:$DN$8,MATCH(AJ$17,マスタ裏!$A$4:$A$8,0),MATCH($AE$16&amp;$AE19,マスタ裏!$B$3:$DN$3,0))</f>
        <v>0</v>
      </c>
      <c r="AL19" s="116" t="s">
        <v>82</v>
      </c>
      <c r="AM19" s="68">
        <f>INDEX(マスタ裏!$B$4:$DN$8,MATCH(AM$17,マスタ裏!$A$4:$A$8,0),MATCH($AL$16&amp;$AL19,マスタ裏!$B$3:$DN$3,0))</f>
        <v>-1</v>
      </c>
      <c r="AN19" s="68">
        <f>INDEX(マスタ裏!$B$4:$DN$8,MATCH(AN$17,マスタ裏!$A$4:$A$8,0),MATCH($AL$16&amp;$AL19,マスタ裏!$B$3:$DN$3,0))</f>
        <v>-1</v>
      </c>
      <c r="AO19" s="68">
        <f>INDEX(マスタ裏!$B$4:$DN$8,MATCH(AO$17,マスタ裏!$A$4:$A$8,0),MATCH($AL$16&amp;$AL19,マスタ裏!$B$3:$DN$3,0))</f>
        <v>0</v>
      </c>
      <c r="AP19" s="68">
        <f>INDEX(マスタ裏!$B$4:$DN$8,MATCH(AP$17,マスタ裏!$A$4:$A$8,0),MATCH($AL$16&amp;$AL19,マスタ裏!$B$3:$DN$3,0))</f>
        <v>0</v>
      </c>
      <c r="AQ19" s="107">
        <f>INDEX(マスタ裏!$B$4:$DN$8,MATCH(AQ$17,マスタ裏!$A$4:$A$8,0),MATCH($AL$16&amp;$AL19,マスタ裏!$B$3:$DN$3,0))</f>
        <v>-1</v>
      </c>
    </row>
    <row r="20" spans="2:43" x14ac:dyDescent="0.4">
      <c r="J20" s="116" t="s">
        <v>83</v>
      </c>
      <c r="K20" s="68">
        <f>INDEX(マスタ裏!$B$4:$DN$8,MATCH(K$17,マスタ裏!$A$4:$A$8,0),MATCH($J$16&amp;$J20,マスタ裏!$B$3:$DN$3,0))</f>
        <v>-1</v>
      </c>
      <c r="L20" s="68">
        <f>INDEX(マスタ裏!$B$4:$DN$8,MATCH(L$17,マスタ裏!$A$4:$A$8,0),MATCH($J$16&amp;$J20,マスタ裏!$B$3:$DN$3,0))</f>
        <v>-1</v>
      </c>
      <c r="M20" s="68">
        <f>INDEX(マスタ裏!$B$4:$DN$8,MATCH(M$17,マスタ裏!$A$4:$A$8,0),MATCH($J$16&amp;$J20,マスタ裏!$B$3:$DN$3,0))</f>
        <v>-1</v>
      </c>
      <c r="N20" s="68">
        <f>INDEX(マスタ裏!$B$4:$DN$8,MATCH(N$17,マスタ裏!$A$4:$A$8,0),MATCH($J$16&amp;$J20,マスタ裏!$B$3:$DN$3,0))</f>
        <v>-1</v>
      </c>
      <c r="O20" s="107">
        <f>INDEX(マスタ裏!$B$4:$DN$8,MATCH(O$17,マスタ裏!$A$4:$A$8,0),MATCH($J$16&amp;$J20,マスタ裏!$B$3:$DN$3,0))</f>
        <v>-1</v>
      </c>
      <c r="Q20" s="116" t="s">
        <v>83</v>
      </c>
      <c r="R20" s="68">
        <f>INDEX(マスタ裏!$B$4:$DN$8,MATCH(R$17,マスタ裏!$A$4:$A$8,0),MATCH($Q$16&amp;$Q20,マスタ裏!$B$3:$DN$3,0))</f>
        <v>1</v>
      </c>
      <c r="S20" s="68">
        <f>INDEX(マスタ裏!$B$4:$DN$8,MATCH(S$17,マスタ裏!$A$4:$A$8,0),MATCH($Q$16&amp;$Q20,マスタ裏!$B$3:$DN$3,0))</f>
        <v>1</v>
      </c>
      <c r="T20" s="68">
        <f>INDEX(マスタ裏!$B$4:$DN$8,MATCH(T$17,マスタ裏!$A$4:$A$8,0),MATCH($Q$16&amp;$Q20,マスタ裏!$B$3:$DN$3,0))</f>
        <v>1</v>
      </c>
      <c r="U20" s="68">
        <f>INDEX(マスタ裏!$B$4:$DN$8,MATCH(U$17,マスタ裏!$A$4:$A$8,0),MATCH($Q$16&amp;$Q20,マスタ裏!$B$3:$DN$3,0))</f>
        <v>0</v>
      </c>
      <c r="V20" s="107">
        <f>INDEX(マスタ裏!$B$4:$DN$8,MATCH(V$17,マスタ裏!$A$4:$A$8,0),MATCH($Q$16&amp;$Q20,マスタ裏!$B$3:$DN$3,0))</f>
        <v>0</v>
      </c>
      <c r="X20" s="116" t="s">
        <v>83</v>
      </c>
      <c r="Y20" s="68">
        <f>INDEX(マスタ裏!$B$4:$DN$8,MATCH(Y$17,マスタ裏!$A$4:$A$8,0),MATCH($X$16&amp;$X20,マスタ裏!$B$3:$DN$3,0))</f>
        <v>-1</v>
      </c>
      <c r="Z20" s="68">
        <f>INDEX(マスタ裏!$B$4:$DN$8,MATCH(Z$17,マスタ裏!$A$4:$A$8,0),MATCH($X$16&amp;$X20,マスタ裏!$B$3:$DN$3,0))</f>
        <v>0</v>
      </c>
      <c r="AA20" s="68">
        <f>INDEX(マスタ裏!$B$4:$DN$8,MATCH(AA$17,マスタ裏!$A$4:$A$8,0),MATCH($X$16&amp;$X20,マスタ裏!$B$3:$DN$3,0))</f>
        <v>0</v>
      </c>
      <c r="AB20" s="68">
        <f>INDEX(マスタ裏!$B$4:$DN$8,MATCH(AB$17,マスタ裏!$A$4:$A$8,0),MATCH($X$16&amp;$X20,マスタ裏!$B$3:$DN$3,0))</f>
        <v>0</v>
      </c>
      <c r="AC20" s="107">
        <f>INDEX(マスタ裏!$B$4:$DN$8,MATCH(AC$17,マスタ裏!$A$4:$A$8,0),MATCH($X$16&amp;$X20,マスタ裏!$B$3:$DN$3,0))</f>
        <v>-1</v>
      </c>
      <c r="AE20" s="116" t="s">
        <v>83</v>
      </c>
      <c r="AF20" s="68">
        <f>INDEX(マスタ裏!$B$4:$DN$8,MATCH(AF$17,マスタ裏!$A$4:$A$8,0),MATCH($AE$16&amp;$AE20,マスタ裏!$B$3:$DN$3,0))</f>
        <v>-1</v>
      </c>
      <c r="AG20" s="68">
        <f>INDEX(マスタ裏!$B$4:$DN$8,MATCH(AG$17,マスタ裏!$A$4:$A$8,0),MATCH($AE$16&amp;$AE20,マスタ裏!$B$3:$DN$3,0))</f>
        <v>0</v>
      </c>
      <c r="AH20" s="68">
        <f>INDEX(マスタ裏!$B$4:$DN$8,MATCH(AH$17,マスタ裏!$A$4:$A$8,0),MATCH($AE$16&amp;$AE20,マスタ裏!$B$3:$DN$3,0))</f>
        <v>0</v>
      </c>
      <c r="AI20" s="68">
        <f>INDEX(マスタ裏!$B$4:$DN$8,MATCH(AI$17,マスタ裏!$A$4:$A$8,0),MATCH($AE$16&amp;$AE20,マスタ裏!$B$3:$DN$3,0))</f>
        <v>-1</v>
      </c>
      <c r="AJ20" s="107">
        <f>INDEX(マスタ裏!$B$4:$DN$8,MATCH(AJ$17,マスタ裏!$A$4:$A$8,0),MATCH($AE$16&amp;$AE20,マスタ裏!$B$3:$DN$3,0))</f>
        <v>0</v>
      </c>
      <c r="AL20" s="116" t="s">
        <v>83</v>
      </c>
      <c r="AM20" s="68">
        <f>INDEX(マスタ裏!$B$4:$DN$8,MATCH(AM$17,マスタ裏!$A$4:$A$8,0),MATCH($AL$16&amp;$AL20,マスタ裏!$B$3:$DN$3,0))</f>
        <v>-1</v>
      </c>
      <c r="AN20" s="68">
        <f>INDEX(マスタ裏!$B$4:$DN$8,MATCH(AN$17,マスタ裏!$A$4:$A$8,0),MATCH($AL$16&amp;$AL20,マスタ裏!$B$3:$DN$3,0))</f>
        <v>0</v>
      </c>
      <c r="AO20" s="68">
        <f>INDEX(マスタ裏!$B$4:$DN$8,MATCH(AO$17,マスタ裏!$A$4:$A$8,0),MATCH($AL$16&amp;$AL20,マスタ裏!$B$3:$DN$3,0))</f>
        <v>0</v>
      </c>
      <c r="AP20" s="68">
        <f>INDEX(マスタ裏!$B$4:$DN$8,MATCH(AP$17,マスタ裏!$A$4:$A$8,0),MATCH($AL$16&amp;$AL20,マスタ裏!$B$3:$DN$3,0))</f>
        <v>0</v>
      </c>
      <c r="AQ20" s="107">
        <f>INDEX(マスタ裏!$B$4:$DN$8,MATCH(AQ$17,マスタ裏!$A$4:$A$8,0),MATCH($AL$16&amp;$AL20,マスタ裏!$B$3:$DN$3,0))</f>
        <v>-1</v>
      </c>
    </row>
    <row r="21" spans="2:43" x14ac:dyDescent="0.4">
      <c r="J21" s="116" t="s">
        <v>84</v>
      </c>
      <c r="K21" s="68">
        <f>INDEX(マスタ裏!$B$4:$DN$8,MATCH(K$17,マスタ裏!$A$4:$A$8,0),MATCH($J$16&amp;$J21,マスタ裏!$B$3:$DN$3,0))</f>
        <v>-1</v>
      </c>
      <c r="L21" s="68">
        <f>INDEX(マスタ裏!$B$4:$DN$8,MATCH(L$17,マスタ裏!$A$4:$A$8,0),MATCH($J$16&amp;$J21,マスタ裏!$B$3:$DN$3,0))</f>
        <v>0</v>
      </c>
      <c r="M21" s="68">
        <f>INDEX(マスタ裏!$B$4:$DN$8,MATCH(M$17,マスタ裏!$A$4:$A$8,0),MATCH($J$16&amp;$J21,マスタ裏!$B$3:$DN$3,0))</f>
        <v>-1</v>
      </c>
      <c r="N21" s="68">
        <f>INDEX(マスタ裏!$B$4:$DN$8,MATCH(N$17,マスタ裏!$A$4:$A$8,0),MATCH($J$16&amp;$J21,マスタ裏!$B$3:$DN$3,0))</f>
        <v>-1</v>
      </c>
      <c r="O21" s="107">
        <f>INDEX(マスタ裏!$B$4:$DN$8,MATCH(O$17,マスタ裏!$A$4:$A$8,0),MATCH($J$16&amp;$J21,マスタ裏!$B$3:$DN$3,0))</f>
        <v>-1</v>
      </c>
      <c r="Q21" s="116" t="s">
        <v>84</v>
      </c>
      <c r="R21" s="68">
        <f>INDEX(マスタ裏!$B$4:$DN$8,MATCH(R$17,マスタ裏!$A$4:$A$8,0),MATCH($Q$16&amp;$Q21,マスタ裏!$B$3:$DN$3,0))</f>
        <v>1</v>
      </c>
      <c r="S21" s="68">
        <f>INDEX(マスタ裏!$B$4:$DN$8,MATCH(S$17,マスタ裏!$A$4:$A$8,0),MATCH($Q$16&amp;$Q21,マスタ裏!$B$3:$DN$3,0))</f>
        <v>1</v>
      </c>
      <c r="T21" s="68">
        <f>INDEX(マスタ裏!$B$4:$DN$8,MATCH(T$17,マスタ裏!$A$4:$A$8,0),MATCH($Q$16&amp;$Q21,マスタ裏!$B$3:$DN$3,0))</f>
        <v>1</v>
      </c>
      <c r="U21" s="68">
        <f>INDEX(マスタ裏!$B$4:$DN$8,MATCH(U$17,マスタ裏!$A$4:$A$8,0),MATCH($Q$16&amp;$Q21,マスタ裏!$B$3:$DN$3,0))</f>
        <v>0</v>
      </c>
      <c r="V21" s="107">
        <f>INDEX(マスタ裏!$B$4:$DN$8,MATCH(V$17,マスタ裏!$A$4:$A$8,0),MATCH($Q$16&amp;$Q21,マスタ裏!$B$3:$DN$3,0))</f>
        <v>0</v>
      </c>
      <c r="X21" s="116" t="s">
        <v>84</v>
      </c>
      <c r="Y21" s="68">
        <f>INDEX(マスタ裏!$B$4:$DN$8,MATCH(Y$17,マスタ裏!$A$4:$A$8,0),MATCH($X$16&amp;$X21,マスタ裏!$B$3:$DN$3,0))</f>
        <v>0</v>
      </c>
      <c r="Z21" s="68">
        <f>INDEX(マスタ裏!$B$4:$DN$8,MATCH(Z$17,マスタ裏!$A$4:$A$8,0),MATCH($X$16&amp;$X21,マスタ裏!$B$3:$DN$3,0))</f>
        <v>0</v>
      </c>
      <c r="AA21" s="68">
        <f>INDEX(マスタ裏!$B$4:$DN$8,MATCH(AA$17,マスタ裏!$A$4:$A$8,0),MATCH($X$16&amp;$X21,マスタ裏!$B$3:$DN$3,0))</f>
        <v>1</v>
      </c>
      <c r="AB21" s="68">
        <f>INDEX(マスタ裏!$B$4:$DN$8,MATCH(AB$17,マスタ裏!$A$4:$A$8,0),MATCH($X$16&amp;$X21,マスタ裏!$B$3:$DN$3,0))</f>
        <v>1</v>
      </c>
      <c r="AC21" s="107">
        <f>INDEX(マスタ裏!$B$4:$DN$8,MATCH(AC$17,マスタ裏!$A$4:$A$8,0),MATCH($X$16&amp;$X21,マスタ裏!$B$3:$DN$3,0))</f>
        <v>0</v>
      </c>
      <c r="AE21" s="116" t="s">
        <v>84</v>
      </c>
      <c r="AF21" s="68">
        <f>INDEX(マスタ裏!$B$4:$DN$8,MATCH(AF$17,マスタ裏!$A$4:$A$8,0),MATCH($AE$16&amp;$AE21,マスタ裏!$B$3:$DN$3,0))</f>
        <v>1</v>
      </c>
      <c r="AG21" s="68">
        <f>INDEX(マスタ裏!$B$4:$DN$8,MATCH(AG$17,マスタ裏!$A$4:$A$8,0),MATCH($AE$16&amp;$AE21,マスタ裏!$B$3:$DN$3,0))</f>
        <v>1</v>
      </c>
      <c r="AH21" s="68">
        <f>INDEX(マスタ裏!$B$4:$DN$8,MATCH(AH$17,マスタ裏!$A$4:$A$8,0),MATCH($AE$16&amp;$AE21,マスタ裏!$B$3:$DN$3,0))</f>
        <v>0</v>
      </c>
      <c r="AI21" s="68">
        <f>INDEX(マスタ裏!$B$4:$DN$8,MATCH(AI$17,マスタ裏!$A$4:$A$8,0),MATCH($AE$16&amp;$AE21,マスタ裏!$B$3:$DN$3,0))</f>
        <v>0</v>
      </c>
      <c r="AJ21" s="107">
        <f>INDEX(マスタ裏!$B$4:$DN$8,MATCH(AJ$17,マスタ裏!$A$4:$A$8,0),MATCH($AE$16&amp;$AE21,マスタ裏!$B$3:$DN$3,0))</f>
        <v>1</v>
      </c>
      <c r="AL21" s="116" t="s">
        <v>84</v>
      </c>
      <c r="AM21" s="68">
        <f>INDEX(マスタ裏!$B$4:$DN$8,MATCH(AM$17,マスタ裏!$A$4:$A$8,0),MATCH($AL$16&amp;$AL21,マスタ裏!$B$3:$DN$3,0))</f>
        <v>0</v>
      </c>
      <c r="AN21" s="68">
        <f>INDEX(マスタ裏!$B$4:$DN$8,MATCH(AN$17,マスタ裏!$A$4:$A$8,0),MATCH($AL$16&amp;$AL21,マスタ裏!$B$3:$DN$3,0))</f>
        <v>-1</v>
      </c>
      <c r="AO21" s="68">
        <f>INDEX(マスタ裏!$B$4:$DN$8,MATCH(AO$17,マスタ裏!$A$4:$A$8,0),MATCH($AL$16&amp;$AL21,マスタ裏!$B$3:$DN$3,0))</f>
        <v>0</v>
      </c>
      <c r="AP21" s="68">
        <f>INDEX(マスタ裏!$B$4:$DN$8,MATCH(AP$17,マスタ裏!$A$4:$A$8,0),MATCH($AL$16&amp;$AL21,マスタ裏!$B$3:$DN$3,0))</f>
        <v>-1</v>
      </c>
      <c r="AQ21" s="107">
        <f>INDEX(マスタ裏!$B$4:$DN$8,MATCH(AQ$17,マスタ裏!$A$4:$A$8,0),MATCH($AL$16&amp;$AL21,マスタ裏!$B$3:$DN$3,0))</f>
        <v>0</v>
      </c>
    </row>
    <row r="22" spans="2:43" x14ac:dyDescent="0.4">
      <c r="J22" s="116" t="s">
        <v>85</v>
      </c>
      <c r="K22" s="68">
        <f>INDEX(マスタ裏!$B$4:$DN$8,MATCH(K$17,マスタ裏!$A$4:$A$8,0),MATCH($J$16&amp;$J22,マスタ裏!$B$3:$DN$3,0))</f>
        <v>-1</v>
      </c>
      <c r="L22" s="68">
        <f>INDEX(マスタ裏!$B$4:$DN$8,MATCH(L$17,マスタ裏!$A$4:$A$8,0),MATCH($J$16&amp;$J22,マスタ裏!$B$3:$DN$3,0))</f>
        <v>0</v>
      </c>
      <c r="M22" s="68">
        <f>INDEX(マスタ裏!$B$4:$DN$8,MATCH(M$17,マスタ裏!$A$4:$A$8,0),MATCH($J$16&amp;$J22,マスタ裏!$B$3:$DN$3,0))</f>
        <v>-1</v>
      </c>
      <c r="N22" s="68">
        <f>INDEX(マスタ裏!$B$4:$DN$8,MATCH(N$17,マスタ裏!$A$4:$A$8,0),MATCH($J$16&amp;$J22,マスタ裏!$B$3:$DN$3,0))</f>
        <v>-1</v>
      </c>
      <c r="O22" s="107">
        <f>INDEX(マスタ裏!$B$4:$DN$8,MATCH(O$17,マスタ裏!$A$4:$A$8,0),MATCH($J$16&amp;$J22,マスタ裏!$B$3:$DN$3,0))</f>
        <v>-1</v>
      </c>
      <c r="Q22" s="116" t="s">
        <v>85</v>
      </c>
      <c r="R22" s="68">
        <f>INDEX(マスタ裏!$B$4:$DN$8,MATCH(R$17,マスタ裏!$A$4:$A$8,0),MATCH($Q$16&amp;$Q22,マスタ裏!$B$3:$DN$3,0))</f>
        <v>1</v>
      </c>
      <c r="S22" s="68">
        <f>INDEX(マスタ裏!$B$4:$DN$8,MATCH(S$17,マスタ裏!$A$4:$A$8,0),MATCH($Q$16&amp;$Q22,マスタ裏!$B$3:$DN$3,0))</f>
        <v>0</v>
      </c>
      <c r="T22" s="68">
        <f>INDEX(マスタ裏!$B$4:$DN$8,MATCH(T$17,マスタ裏!$A$4:$A$8,0),MATCH($Q$16&amp;$Q22,マスタ裏!$B$3:$DN$3,0))</f>
        <v>1</v>
      </c>
      <c r="U22" s="68">
        <f>INDEX(マスタ裏!$B$4:$DN$8,MATCH(U$17,マスタ裏!$A$4:$A$8,0),MATCH($Q$16&amp;$Q22,マスタ裏!$B$3:$DN$3,0))</f>
        <v>0</v>
      </c>
      <c r="V22" s="107">
        <f>INDEX(マスタ裏!$B$4:$DN$8,MATCH(V$17,マスタ裏!$A$4:$A$8,0),MATCH($Q$16&amp;$Q22,マスタ裏!$B$3:$DN$3,0))</f>
        <v>1</v>
      </c>
      <c r="X22" s="116" t="s">
        <v>85</v>
      </c>
      <c r="Y22" s="68">
        <f>INDEX(マスタ裏!$B$4:$DN$8,MATCH(Y$17,マスタ裏!$A$4:$A$8,0),MATCH($X$16&amp;$X22,マスタ裏!$B$3:$DN$3,0))</f>
        <v>1</v>
      </c>
      <c r="Z22" s="68">
        <f>INDEX(マスタ裏!$B$4:$DN$8,MATCH(Z$17,マスタ裏!$A$4:$A$8,0),MATCH($X$16&amp;$X22,マスタ裏!$B$3:$DN$3,0))</f>
        <v>1</v>
      </c>
      <c r="AA22" s="68">
        <f>INDEX(マスタ裏!$B$4:$DN$8,MATCH(AA$17,マスタ裏!$A$4:$A$8,0),MATCH($X$16&amp;$X22,マスタ裏!$B$3:$DN$3,0))</f>
        <v>0</v>
      </c>
      <c r="AB22" s="68">
        <f>INDEX(マスタ裏!$B$4:$DN$8,MATCH(AB$17,マスタ裏!$A$4:$A$8,0),MATCH($X$16&amp;$X22,マスタ裏!$B$3:$DN$3,0))</f>
        <v>1</v>
      </c>
      <c r="AC22" s="107">
        <f>INDEX(マスタ裏!$B$4:$DN$8,MATCH(AC$17,マスタ裏!$A$4:$A$8,0),MATCH($X$16&amp;$X22,マスタ裏!$B$3:$DN$3,0))</f>
        <v>0</v>
      </c>
      <c r="AE22" s="116" t="s">
        <v>85</v>
      </c>
      <c r="AF22" s="68">
        <f>INDEX(マスタ裏!$B$4:$DN$8,MATCH(AF$17,マスタ裏!$A$4:$A$8,0),MATCH($AE$16&amp;$AE22,マスタ裏!$B$3:$DN$3,0))</f>
        <v>0</v>
      </c>
      <c r="AG22" s="68">
        <f>INDEX(マスタ裏!$B$4:$DN$8,MATCH(AG$17,マスタ裏!$A$4:$A$8,0),MATCH($AE$16&amp;$AE22,マスタ裏!$B$3:$DN$3,0))</f>
        <v>1</v>
      </c>
      <c r="AH22" s="68">
        <f>INDEX(マスタ裏!$B$4:$DN$8,MATCH(AH$17,マスタ裏!$A$4:$A$8,0),MATCH($AE$16&amp;$AE22,マスタ裏!$B$3:$DN$3,0))</f>
        <v>1</v>
      </c>
      <c r="AI22" s="68">
        <f>INDEX(マスタ裏!$B$4:$DN$8,MATCH(AI$17,マスタ裏!$A$4:$A$8,0),MATCH($AE$16&amp;$AE22,マスタ裏!$B$3:$DN$3,0))</f>
        <v>0</v>
      </c>
      <c r="AJ22" s="107">
        <f>INDEX(マスタ裏!$B$4:$DN$8,MATCH(AJ$17,マスタ裏!$A$4:$A$8,0),MATCH($AE$16&amp;$AE22,マスタ裏!$B$3:$DN$3,0))</f>
        <v>1</v>
      </c>
      <c r="AL22" s="116" t="s">
        <v>85</v>
      </c>
      <c r="AM22" s="68">
        <f>INDEX(マスタ裏!$B$4:$DN$8,MATCH(AM$17,マスタ裏!$A$4:$A$8,0),MATCH($AL$16&amp;$AL22,マスタ裏!$B$3:$DN$3,0))</f>
        <v>1</v>
      </c>
      <c r="AN22" s="68">
        <f>INDEX(マスタ裏!$B$4:$DN$8,MATCH(AN$17,マスタ裏!$A$4:$A$8,0),MATCH($AL$16&amp;$AL22,マスタ裏!$B$3:$DN$3,0))</f>
        <v>1</v>
      </c>
      <c r="AO22" s="68">
        <f>INDEX(マスタ裏!$B$4:$DN$8,MATCH(AO$17,マスタ裏!$A$4:$A$8,0),MATCH($AL$16&amp;$AL22,マスタ裏!$B$3:$DN$3,0))</f>
        <v>1</v>
      </c>
      <c r="AP22" s="68">
        <f>INDEX(マスタ裏!$B$4:$DN$8,MATCH(AP$17,マスタ裏!$A$4:$A$8,0),MATCH($AL$16&amp;$AL22,マスタ裏!$B$3:$DN$3,0))</f>
        <v>1</v>
      </c>
      <c r="AQ22" s="107">
        <f>INDEX(マスタ裏!$B$4:$DN$8,MATCH(AQ$17,マスタ裏!$A$4:$A$8,0),MATCH($AL$16&amp;$AL22,マスタ裏!$B$3:$DN$3,0))</f>
        <v>0</v>
      </c>
    </row>
    <row r="23" spans="2:43" x14ac:dyDescent="0.4">
      <c r="J23" s="116" t="s">
        <v>86</v>
      </c>
      <c r="K23" s="68">
        <f>INDEX(マスタ裏!$B$4:$DN$8,MATCH(K$17,マスタ裏!$A$4:$A$8,0),MATCH($J$16&amp;$J23,マスタ裏!$B$3:$DN$3,0))</f>
        <v>1</v>
      </c>
      <c r="L23" s="68">
        <f>INDEX(マスタ裏!$B$4:$DN$8,MATCH(L$17,マスタ裏!$A$4:$A$8,0),MATCH($J$16&amp;$J23,マスタ裏!$B$3:$DN$3,0))</f>
        <v>1</v>
      </c>
      <c r="M23" s="68">
        <f>INDEX(マスタ裏!$B$4:$DN$8,MATCH(M$17,マスタ裏!$A$4:$A$8,0),MATCH($J$16&amp;$J23,マスタ裏!$B$3:$DN$3,0))</f>
        <v>0</v>
      </c>
      <c r="N23" s="68">
        <f>INDEX(マスタ裏!$B$4:$DN$8,MATCH(N$17,マスタ裏!$A$4:$A$8,0),MATCH($J$16&amp;$J23,マスタ裏!$B$3:$DN$3,0))</f>
        <v>1</v>
      </c>
      <c r="O23" s="107">
        <f>INDEX(マスタ裏!$B$4:$DN$8,MATCH(O$17,マスタ裏!$A$4:$A$8,0),MATCH($J$16&amp;$J23,マスタ裏!$B$3:$DN$3,0))</f>
        <v>1</v>
      </c>
      <c r="Q23" s="116" t="s">
        <v>86</v>
      </c>
      <c r="R23" s="68">
        <f>INDEX(マスタ裏!$B$4:$DN$8,MATCH(R$17,マスタ裏!$A$4:$A$8,0),MATCH($Q$16&amp;$Q23,マスタ裏!$B$3:$DN$3,0))</f>
        <v>1</v>
      </c>
      <c r="S23" s="68">
        <f>INDEX(マスタ裏!$B$4:$DN$8,MATCH(S$17,マスタ裏!$A$4:$A$8,0),MATCH($Q$16&amp;$Q23,マスタ裏!$B$3:$DN$3,0))</f>
        <v>1</v>
      </c>
      <c r="T23" s="68">
        <f>INDEX(マスタ裏!$B$4:$DN$8,MATCH(T$17,マスタ裏!$A$4:$A$8,0),MATCH($Q$16&amp;$Q23,マスタ裏!$B$3:$DN$3,0))</f>
        <v>1</v>
      </c>
      <c r="U23" s="68">
        <f>INDEX(マスタ裏!$B$4:$DN$8,MATCH(U$17,マスタ裏!$A$4:$A$8,0),MATCH($Q$16&amp;$Q23,マスタ裏!$B$3:$DN$3,0))</f>
        <v>1</v>
      </c>
      <c r="V23" s="107">
        <f>INDEX(マスタ裏!$B$4:$DN$8,MATCH(V$17,マスタ裏!$A$4:$A$8,0),MATCH($Q$16&amp;$Q23,マスタ裏!$B$3:$DN$3,0))</f>
        <v>0</v>
      </c>
      <c r="X23" s="116" t="s">
        <v>86</v>
      </c>
      <c r="Y23" s="68">
        <f>INDEX(マスタ裏!$B$4:$DN$8,MATCH(Y$17,マスタ裏!$A$4:$A$8,0),MATCH($X$16&amp;$X23,マスタ裏!$B$3:$DN$3,0))</f>
        <v>0</v>
      </c>
      <c r="Z23" s="68">
        <f>INDEX(マスタ裏!$B$4:$DN$8,MATCH(Z$17,マスタ裏!$A$4:$A$8,0),MATCH($X$16&amp;$X23,マスタ裏!$B$3:$DN$3,0))</f>
        <v>1</v>
      </c>
      <c r="AA23" s="68">
        <f>INDEX(マスタ裏!$B$4:$DN$8,MATCH(AA$17,マスタ裏!$A$4:$A$8,0),MATCH($X$16&amp;$X23,マスタ裏!$B$3:$DN$3,0))</f>
        <v>0</v>
      </c>
      <c r="AB23" s="68">
        <f>INDEX(マスタ裏!$B$4:$DN$8,MATCH(AB$17,マスタ裏!$A$4:$A$8,0),MATCH($X$16&amp;$X23,マスタ裏!$B$3:$DN$3,0))</f>
        <v>1</v>
      </c>
      <c r="AC23" s="107">
        <f>INDEX(マスタ裏!$B$4:$DN$8,MATCH(AC$17,マスタ裏!$A$4:$A$8,0),MATCH($X$16&amp;$X23,マスタ裏!$B$3:$DN$3,0))</f>
        <v>1</v>
      </c>
      <c r="AE23" s="116" t="s">
        <v>86</v>
      </c>
      <c r="AF23" s="68">
        <f>INDEX(マスタ裏!$B$4:$DN$8,MATCH(AF$17,マスタ裏!$A$4:$A$8,0),MATCH($AE$16&amp;$AE23,マスタ裏!$B$3:$DN$3,0))</f>
        <v>0</v>
      </c>
      <c r="AG23" s="68">
        <f>INDEX(マスタ裏!$B$4:$DN$8,MATCH(AG$17,マスタ裏!$A$4:$A$8,0),MATCH($AE$16&amp;$AE23,マスタ裏!$B$3:$DN$3,0))</f>
        <v>1</v>
      </c>
      <c r="AH23" s="68">
        <f>INDEX(マスタ裏!$B$4:$DN$8,MATCH(AH$17,マスタ裏!$A$4:$A$8,0),MATCH($AE$16&amp;$AE23,マスタ裏!$B$3:$DN$3,0))</f>
        <v>1</v>
      </c>
      <c r="AI23" s="68">
        <f>INDEX(マスタ裏!$B$4:$DN$8,MATCH(AI$17,マスタ裏!$A$4:$A$8,0),MATCH($AE$16&amp;$AE23,マスタ裏!$B$3:$DN$3,0))</f>
        <v>1</v>
      </c>
      <c r="AJ23" s="107">
        <f>INDEX(マスタ裏!$B$4:$DN$8,MATCH(AJ$17,マスタ裏!$A$4:$A$8,0),MATCH($AE$16&amp;$AE23,マスタ裏!$B$3:$DN$3,0))</f>
        <v>1</v>
      </c>
      <c r="AL23" s="116" t="s">
        <v>86</v>
      </c>
      <c r="AM23" s="68">
        <f>INDEX(マスタ裏!$B$4:$DN$8,MATCH(AM$17,マスタ裏!$A$4:$A$8,0),MATCH($AL$16&amp;$AL23,マスタ裏!$B$3:$DN$3,0))</f>
        <v>2</v>
      </c>
      <c r="AN23" s="68">
        <f>INDEX(マスタ裏!$B$4:$DN$8,MATCH(AN$17,マスタ裏!$A$4:$A$8,0),MATCH($AL$16&amp;$AL23,マスタ裏!$B$3:$DN$3,0))</f>
        <v>0</v>
      </c>
      <c r="AO23" s="68">
        <f>INDEX(マスタ裏!$B$4:$DN$8,MATCH(AO$17,マスタ裏!$A$4:$A$8,0),MATCH($AL$16&amp;$AL23,マスタ裏!$B$3:$DN$3,0))</f>
        <v>2</v>
      </c>
      <c r="AP23" s="68">
        <f>INDEX(マスタ裏!$B$4:$DN$8,MATCH(AP$17,マスタ裏!$A$4:$A$8,0),MATCH($AL$16&amp;$AL23,マスタ裏!$B$3:$DN$3,0))</f>
        <v>0</v>
      </c>
      <c r="AQ23" s="107">
        <f>INDEX(マスタ裏!$B$4:$DN$8,MATCH(AQ$17,マスタ裏!$A$4:$A$8,0),MATCH($AL$16&amp;$AL23,マスタ裏!$B$3:$DN$3,0))</f>
        <v>0</v>
      </c>
    </row>
    <row r="24" spans="2:43" x14ac:dyDescent="0.4">
      <c r="J24" s="116" t="s">
        <v>87</v>
      </c>
      <c r="K24" s="68">
        <f>INDEX(マスタ裏!$B$4:$DN$8,MATCH(K$17,マスタ裏!$A$4:$A$8,0),MATCH($J$16&amp;$J24,マスタ裏!$B$3:$DN$3,0))</f>
        <v>0</v>
      </c>
      <c r="L24" s="68">
        <f>INDEX(マスタ裏!$B$4:$DN$8,MATCH(L$17,マスタ裏!$A$4:$A$8,0),MATCH($J$16&amp;$J24,マスタ裏!$B$3:$DN$3,0))</f>
        <v>2</v>
      </c>
      <c r="M24" s="68">
        <f>INDEX(マスタ裏!$B$4:$DN$8,MATCH(M$17,マスタ裏!$A$4:$A$8,0),MATCH($J$16&amp;$J24,マスタ裏!$B$3:$DN$3,0))</f>
        <v>2</v>
      </c>
      <c r="N24" s="68">
        <f>INDEX(マスタ裏!$B$4:$DN$8,MATCH(N$17,マスタ裏!$A$4:$A$8,0),MATCH($J$16&amp;$J24,マスタ裏!$B$3:$DN$3,0))</f>
        <v>2</v>
      </c>
      <c r="O24" s="107">
        <f>INDEX(マスタ裏!$B$4:$DN$8,MATCH(O$17,マスタ裏!$A$4:$A$8,0),MATCH($J$16&amp;$J24,マスタ裏!$B$3:$DN$3,0))</f>
        <v>0</v>
      </c>
      <c r="Q24" s="116" t="s">
        <v>87</v>
      </c>
      <c r="R24" s="68">
        <f>INDEX(マスタ裏!$B$4:$DN$8,MATCH(R$17,マスタ裏!$A$4:$A$8,0),MATCH($Q$16&amp;$Q24,マスタ裏!$B$3:$DN$3,0))</f>
        <v>2</v>
      </c>
      <c r="S24" s="68">
        <f>INDEX(マスタ裏!$B$4:$DN$8,MATCH(S$17,マスタ裏!$A$4:$A$8,0),MATCH($Q$16&amp;$Q24,マスタ裏!$B$3:$DN$3,0))</f>
        <v>0</v>
      </c>
      <c r="T24" s="68">
        <f>INDEX(マスタ裏!$B$4:$DN$8,MATCH(T$17,マスタ裏!$A$4:$A$8,0),MATCH($Q$16&amp;$Q24,マスタ裏!$B$3:$DN$3,0))</f>
        <v>2</v>
      </c>
      <c r="U24" s="68">
        <f>INDEX(マスタ裏!$B$4:$DN$8,MATCH(U$17,マスタ裏!$A$4:$A$8,0),MATCH($Q$16&amp;$Q24,マスタ裏!$B$3:$DN$3,0))</f>
        <v>0</v>
      </c>
      <c r="V24" s="107">
        <f>INDEX(マスタ裏!$B$4:$DN$8,MATCH(V$17,マスタ裏!$A$4:$A$8,0),MATCH($Q$16&amp;$Q24,マスタ裏!$B$3:$DN$3,0))</f>
        <v>0</v>
      </c>
      <c r="X24" s="116" t="s">
        <v>87</v>
      </c>
      <c r="Y24" s="68">
        <f>INDEX(マスタ裏!$B$4:$DN$8,MATCH(Y$17,マスタ裏!$A$4:$A$8,0),MATCH($X$16&amp;$X24,マスタ裏!$B$3:$DN$3,0))</f>
        <v>1</v>
      </c>
      <c r="Z24" s="68">
        <f>INDEX(マスタ裏!$B$4:$DN$8,MATCH(Z$17,マスタ裏!$A$4:$A$8,0),MATCH($X$16&amp;$X24,マスタ裏!$B$3:$DN$3,0))</f>
        <v>1</v>
      </c>
      <c r="AA24" s="68">
        <f>INDEX(マスタ裏!$B$4:$DN$8,MATCH(AA$17,マスタ裏!$A$4:$A$8,0),MATCH($X$16&amp;$X24,マスタ裏!$B$3:$DN$3,0))</f>
        <v>1</v>
      </c>
      <c r="AB24" s="68">
        <f>INDEX(マスタ裏!$B$4:$DN$8,MATCH(AB$17,マスタ裏!$A$4:$A$8,0),MATCH($X$16&amp;$X24,マスタ裏!$B$3:$DN$3,0))</f>
        <v>1</v>
      </c>
      <c r="AC24" s="107">
        <f>INDEX(マスタ裏!$B$4:$DN$8,MATCH(AC$17,マスタ裏!$A$4:$A$8,0),MATCH($X$16&amp;$X24,マスタ裏!$B$3:$DN$3,0))</f>
        <v>1</v>
      </c>
      <c r="AE24" s="116" t="s">
        <v>87</v>
      </c>
      <c r="AF24" s="68">
        <f>INDEX(マスタ裏!$B$4:$DN$8,MATCH(AF$17,マスタ裏!$A$4:$A$8,0),MATCH($AE$16&amp;$AE24,マスタ裏!$B$3:$DN$3,0))</f>
        <v>1</v>
      </c>
      <c r="AG24" s="68">
        <f>INDEX(マスタ裏!$B$4:$DN$8,MATCH(AG$17,マスタ裏!$A$4:$A$8,0),MATCH($AE$16&amp;$AE24,マスタ裏!$B$3:$DN$3,0))</f>
        <v>1</v>
      </c>
      <c r="AH24" s="68">
        <f>INDEX(マスタ裏!$B$4:$DN$8,MATCH(AH$17,マスタ裏!$A$4:$A$8,0),MATCH($AE$16&amp;$AE24,マスタ裏!$B$3:$DN$3,0))</f>
        <v>1</v>
      </c>
      <c r="AI24" s="68">
        <f>INDEX(マスタ裏!$B$4:$DN$8,MATCH(AI$17,マスタ裏!$A$4:$A$8,0),MATCH($AE$16&amp;$AE24,マスタ裏!$B$3:$DN$3,0))</f>
        <v>1</v>
      </c>
      <c r="AJ24" s="107">
        <f>INDEX(マスタ裏!$B$4:$DN$8,MATCH(AJ$17,マスタ裏!$A$4:$A$8,0),MATCH($AE$16&amp;$AE24,マスタ裏!$B$3:$DN$3,0))</f>
        <v>1</v>
      </c>
      <c r="AL24" s="116" t="s">
        <v>87</v>
      </c>
      <c r="AM24" s="68">
        <f>INDEX(マスタ裏!$B$4:$DN$8,MATCH(AM$17,マスタ裏!$A$4:$A$8,0),MATCH($AL$16&amp;$AL24,マスタ裏!$B$3:$DN$3,0))</f>
        <v>2</v>
      </c>
      <c r="AN24" s="68">
        <f>INDEX(マスタ裏!$B$4:$DN$8,MATCH(AN$17,マスタ裏!$A$4:$A$8,0),MATCH($AL$16&amp;$AL24,マスタ裏!$B$3:$DN$3,0))</f>
        <v>2</v>
      </c>
      <c r="AO24" s="68">
        <f>INDEX(マスタ裏!$B$4:$DN$8,MATCH(AO$17,マスタ裏!$A$4:$A$8,0),MATCH($AL$16&amp;$AL24,マスタ裏!$B$3:$DN$3,0))</f>
        <v>2</v>
      </c>
      <c r="AP24" s="68">
        <f>INDEX(マスタ裏!$B$4:$DN$8,MATCH(AP$17,マスタ裏!$A$4:$A$8,0),MATCH($AL$16&amp;$AL24,マスタ裏!$B$3:$DN$3,0))</f>
        <v>0</v>
      </c>
      <c r="AQ24" s="107">
        <f>INDEX(マスタ裏!$B$4:$DN$8,MATCH(AQ$17,マスタ裏!$A$4:$A$8,0),MATCH($AL$16&amp;$AL24,マスタ裏!$B$3:$DN$3,0))</f>
        <v>0</v>
      </c>
    </row>
    <row r="25" spans="2:43" x14ac:dyDescent="0.4">
      <c r="B25" s="11"/>
      <c r="J25" s="116" t="s">
        <v>88</v>
      </c>
      <c r="K25" s="68">
        <f>INDEX(マスタ裏!$B$4:$DN$8,MATCH(K$17,マスタ裏!$A$4:$A$8,0),MATCH($J$16&amp;$J25,マスタ裏!$B$3:$DN$3,0))</f>
        <v>3</v>
      </c>
      <c r="L25" s="68">
        <f>INDEX(マスタ裏!$B$4:$DN$8,MATCH(L$17,マスタ裏!$A$4:$A$8,0),MATCH($J$16&amp;$J25,マスタ裏!$B$3:$DN$3,0))</f>
        <v>3</v>
      </c>
      <c r="M25" s="68">
        <f>INDEX(マスタ裏!$B$4:$DN$8,MATCH(M$17,マスタ裏!$A$4:$A$8,0),MATCH($J$16&amp;$J25,マスタ裏!$B$3:$DN$3,0))</f>
        <v>0</v>
      </c>
      <c r="N25" s="68">
        <f>INDEX(マスタ裏!$B$4:$DN$8,MATCH(N$17,マスタ裏!$A$4:$A$8,0),MATCH($J$16&amp;$J25,マスタ裏!$B$3:$DN$3,0))</f>
        <v>0</v>
      </c>
      <c r="O25" s="107">
        <f>INDEX(マスタ裏!$B$4:$DN$8,MATCH(O$17,マスタ裏!$A$4:$A$8,0),MATCH($J$16&amp;$J25,マスタ裏!$B$3:$DN$3,0))</f>
        <v>3</v>
      </c>
      <c r="Q25" s="116" t="s">
        <v>88</v>
      </c>
      <c r="R25" s="68">
        <f>INDEX(マスタ裏!$B$4:$DN$8,MATCH(R$17,マスタ裏!$A$4:$A$8,0),MATCH($Q$16&amp;$Q25,マスタ裏!$B$3:$DN$3,0))</f>
        <v>2</v>
      </c>
      <c r="S25" s="68">
        <f>INDEX(マスタ裏!$B$4:$DN$8,MATCH(S$17,マスタ裏!$A$4:$A$8,0),MATCH($Q$16&amp;$Q25,マスタ裏!$B$3:$DN$3,0))</f>
        <v>0</v>
      </c>
      <c r="T25" s="68">
        <f>INDEX(マスタ裏!$B$4:$DN$8,MATCH(T$17,マスタ裏!$A$4:$A$8,0),MATCH($Q$16&amp;$Q25,マスタ裏!$B$3:$DN$3,0))</f>
        <v>2</v>
      </c>
      <c r="U25" s="68">
        <f>INDEX(マスタ裏!$B$4:$DN$8,MATCH(U$17,マスタ裏!$A$4:$A$8,0),MATCH($Q$16&amp;$Q25,マスタ裏!$B$3:$DN$3,0))</f>
        <v>0</v>
      </c>
      <c r="V25" s="107">
        <f>INDEX(マスタ裏!$B$4:$DN$8,MATCH(V$17,マスタ裏!$A$4:$A$8,0),MATCH($Q$16&amp;$Q25,マスタ裏!$B$3:$DN$3,0))</f>
        <v>0</v>
      </c>
      <c r="X25" s="116" t="s">
        <v>88</v>
      </c>
      <c r="Y25" s="68">
        <f>INDEX(マスタ裏!$B$4:$DN$8,MATCH(Y$17,マスタ裏!$A$4:$A$8,0),MATCH($X$16&amp;$X25,マスタ裏!$B$3:$DN$3,0))</f>
        <v>0</v>
      </c>
      <c r="Z25" s="68">
        <f>INDEX(マスタ裏!$B$4:$DN$8,MATCH(Z$17,マスタ裏!$A$4:$A$8,0),MATCH($X$16&amp;$X25,マスタ裏!$B$3:$DN$3,0))</f>
        <v>0</v>
      </c>
      <c r="AA25" s="68">
        <f>INDEX(マスタ裏!$B$4:$DN$8,MATCH(AA$17,マスタ裏!$A$4:$A$8,0),MATCH($X$16&amp;$X25,マスタ裏!$B$3:$DN$3,0))</f>
        <v>2</v>
      </c>
      <c r="AB25" s="68">
        <f>INDEX(マスタ裏!$B$4:$DN$8,MATCH(AB$17,マスタ裏!$A$4:$A$8,0),MATCH($X$16&amp;$X25,マスタ裏!$B$3:$DN$3,0))</f>
        <v>2</v>
      </c>
      <c r="AC25" s="107">
        <f>INDEX(マスタ裏!$B$4:$DN$8,MATCH(AC$17,マスタ裏!$A$4:$A$8,0),MATCH($X$16&amp;$X25,マスタ裏!$B$3:$DN$3,0))</f>
        <v>2</v>
      </c>
      <c r="AE25" s="116" t="s">
        <v>88</v>
      </c>
      <c r="AF25" s="68">
        <f>INDEX(マスタ裏!$B$4:$DN$8,MATCH(AF$17,マスタ裏!$A$4:$A$8,0),MATCH($AE$16&amp;$AE25,マスタ裏!$B$3:$DN$3,0))</f>
        <v>2</v>
      </c>
      <c r="AG25" s="68">
        <f>INDEX(マスタ裏!$B$4:$DN$8,MATCH(AG$17,マスタ裏!$A$4:$A$8,0),MATCH($AE$16&amp;$AE25,マスタ裏!$B$3:$DN$3,0))</f>
        <v>0</v>
      </c>
      <c r="AH25" s="68">
        <f>INDEX(マスタ裏!$B$4:$DN$8,MATCH(AH$17,マスタ裏!$A$4:$A$8,0),MATCH($AE$16&amp;$AE25,マスタ裏!$B$3:$DN$3,0))</f>
        <v>0</v>
      </c>
      <c r="AI25" s="68">
        <f>INDEX(マスタ裏!$B$4:$DN$8,MATCH(AI$17,マスタ裏!$A$4:$A$8,0),MATCH($AE$16&amp;$AE25,マスタ裏!$B$3:$DN$3,0))</f>
        <v>2</v>
      </c>
      <c r="AJ25" s="107">
        <f>INDEX(マスタ裏!$B$4:$DN$8,MATCH(AJ$17,マスタ裏!$A$4:$A$8,0),MATCH($AE$16&amp;$AE25,マスタ裏!$B$3:$DN$3,0))</f>
        <v>2</v>
      </c>
      <c r="AL25" s="116" t="s">
        <v>88</v>
      </c>
      <c r="AM25" s="68">
        <f>INDEX(マスタ裏!$B$4:$DN$8,MATCH(AM$17,マスタ裏!$A$4:$A$8,0),MATCH($AL$16&amp;$AL25,マスタ裏!$B$3:$DN$3,0))</f>
        <v>2</v>
      </c>
      <c r="AN25" s="68">
        <f>INDEX(マスタ裏!$B$4:$DN$8,MATCH(AN$17,マスタ裏!$A$4:$A$8,0),MATCH($AL$16&amp;$AL25,マスタ裏!$B$3:$DN$3,0))</f>
        <v>2</v>
      </c>
      <c r="AO25" s="68">
        <f>INDEX(マスタ裏!$B$4:$DN$8,MATCH(AO$17,マスタ裏!$A$4:$A$8,0),MATCH($AL$16&amp;$AL25,マスタ裏!$B$3:$DN$3,0))</f>
        <v>0</v>
      </c>
      <c r="AP25" s="68">
        <f>INDEX(マスタ裏!$B$4:$DN$8,MATCH(AP$17,マスタ裏!$A$4:$A$8,0),MATCH($AL$16&amp;$AL25,マスタ裏!$B$3:$DN$3,0))</f>
        <v>0</v>
      </c>
      <c r="AQ25" s="107">
        <f>INDEX(マスタ裏!$B$4:$DN$8,MATCH(AQ$17,マスタ裏!$A$4:$A$8,0),MATCH($AL$16&amp;$AL25,マスタ裏!$B$3:$DN$3,0))</f>
        <v>2</v>
      </c>
    </row>
    <row r="26" spans="2:43" ht="16.5" thickBot="1" x14ac:dyDescent="0.45">
      <c r="J26" s="117" t="s">
        <v>89</v>
      </c>
      <c r="K26" s="108">
        <f>INDEX(マスタ裏!$B$4:$DN$8,MATCH(K$17,マスタ裏!$A$4:$A$8,0),MATCH($J$16&amp;$J26,マスタ裏!$B$3:$DN$3,0))</f>
        <v>4</v>
      </c>
      <c r="L26" s="108">
        <f>INDEX(マスタ裏!$B$4:$DN$8,MATCH(L$17,マスタ裏!$A$4:$A$8,0),MATCH($J$16&amp;$J26,マスタ裏!$B$3:$DN$3,0))</f>
        <v>0</v>
      </c>
      <c r="M26" s="108">
        <f>INDEX(マスタ裏!$B$4:$DN$8,MATCH(M$17,マスタ裏!$A$4:$A$8,0),MATCH($J$16&amp;$J26,マスタ裏!$B$3:$DN$3,0))</f>
        <v>4</v>
      </c>
      <c r="N26" s="108">
        <f>INDEX(マスタ裏!$B$4:$DN$8,MATCH(N$17,マスタ裏!$A$4:$A$8,0),MATCH($J$16&amp;$J26,マスタ裏!$B$3:$DN$3,0))</f>
        <v>4</v>
      </c>
      <c r="O26" s="109">
        <f>INDEX(マスタ裏!$B$4:$DN$8,MATCH(O$17,マスタ裏!$A$4:$A$8,0),MATCH($J$16&amp;$J26,マスタ裏!$B$3:$DN$3,0))</f>
        <v>4</v>
      </c>
      <c r="Q26" s="117" t="s">
        <v>89</v>
      </c>
      <c r="R26" s="108">
        <f>INDEX(マスタ裏!$B$4:$DN$8,MATCH(R$17,マスタ裏!$A$4:$A$8,0),MATCH($Q$16&amp;$Q26,マスタ裏!$B$3:$DN$3,0))</f>
        <v>2</v>
      </c>
      <c r="S26" s="108">
        <f>INDEX(マスタ裏!$B$4:$DN$8,MATCH(S$17,マスタ裏!$A$4:$A$8,0),MATCH($Q$16&amp;$Q26,マスタ裏!$B$3:$DN$3,0))</f>
        <v>2</v>
      </c>
      <c r="T26" s="108">
        <f>INDEX(マスタ裏!$B$4:$DN$8,MATCH(T$17,マスタ裏!$A$4:$A$8,0),MATCH($Q$16&amp;$Q26,マスタ裏!$B$3:$DN$3,0))</f>
        <v>2</v>
      </c>
      <c r="U26" s="108">
        <f>INDEX(マスタ裏!$B$4:$DN$8,MATCH(U$17,マスタ裏!$A$4:$A$8,0),MATCH($Q$16&amp;$Q26,マスタ裏!$B$3:$DN$3,0))</f>
        <v>0</v>
      </c>
      <c r="V26" s="109">
        <f>INDEX(マスタ裏!$B$4:$DN$8,MATCH(V$17,マスタ裏!$A$4:$A$8,0),MATCH($Q$16&amp;$Q26,マスタ裏!$B$3:$DN$3,0))</f>
        <v>0</v>
      </c>
      <c r="X26" s="117" t="s">
        <v>89</v>
      </c>
      <c r="Y26" s="108">
        <f>INDEX(マスタ裏!$B$4:$DN$8,MATCH(Y$17,マスタ裏!$A$4:$A$8,0),MATCH($X$16&amp;$X26,マスタ裏!$B$3:$DN$3,0))</f>
        <v>3</v>
      </c>
      <c r="Z26" s="108">
        <f>INDEX(マスタ裏!$B$4:$DN$8,MATCH(Z$17,マスタ裏!$A$4:$A$8,0),MATCH($X$16&amp;$X26,マスタ裏!$B$3:$DN$3,0))</f>
        <v>0</v>
      </c>
      <c r="AA26" s="108">
        <f>INDEX(マスタ裏!$B$4:$DN$8,MATCH(AA$17,マスタ裏!$A$4:$A$8,0),MATCH($X$16&amp;$X26,マスタ裏!$B$3:$DN$3,0))</f>
        <v>0</v>
      </c>
      <c r="AB26" s="108">
        <f>INDEX(マスタ裏!$B$4:$DN$8,MATCH(AB$17,マスタ裏!$A$4:$A$8,0),MATCH($X$16&amp;$X26,マスタ裏!$B$3:$DN$3,0))</f>
        <v>3</v>
      </c>
      <c r="AC26" s="109">
        <f>INDEX(マスタ裏!$B$4:$DN$8,MATCH(AC$17,マスタ裏!$A$4:$A$8,0),MATCH($X$16&amp;$X26,マスタ裏!$B$3:$DN$3,0))</f>
        <v>0</v>
      </c>
      <c r="AE26" s="117" t="s">
        <v>89</v>
      </c>
      <c r="AF26" s="108">
        <f>INDEX(マスタ裏!$B$4:$DN$8,MATCH(AF$17,マスタ裏!$A$4:$A$8,0),MATCH($AE$16&amp;$AE26,マスタ裏!$B$3:$DN$3,0))</f>
        <v>0</v>
      </c>
      <c r="AG26" s="108">
        <f>INDEX(マスタ裏!$B$4:$DN$8,MATCH(AG$17,マスタ裏!$A$4:$A$8,0),MATCH($AE$16&amp;$AE26,マスタ裏!$B$3:$DN$3,0))</f>
        <v>0</v>
      </c>
      <c r="AH26" s="108">
        <f>INDEX(マスタ裏!$B$4:$DN$8,MATCH(AH$17,マスタ裏!$A$4:$A$8,0),MATCH($AE$16&amp;$AE26,マスタ裏!$B$3:$DN$3,0))</f>
        <v>0</v>
      </c>
      <c r="AI26" s="108">
        <f>INDEX(マスタ裏!$B$4:$DN$8,MATCH(AI$17,マスタ裏!$A$4:$A$8,0),MATCH($AE$16&amp;$AE26,マスタ裏!$B$3:$DN$3,0))</f>
        <v>0</v>
      </c>
      <c r="AJ26" s="109">
        <f>INDEX(マスタ裏!$B$4:$DN$8,MATCH(AJ$17,マスタ裏!$A$4:$A$8,0),MATCH($AE$16&amp;$AE26,マスタ裏!$B$3:$DN$3,0))</f>
        <v>3</v>
      </c>
      <c r="AL26" s="117" t="s">
        <v>89</v>
      </c>
      <c r="AM26" s="108">
        <f>INDEX(マスタ裏!$B$4:$DN$8,MATCH(AM$17,マスタ裏!$A$4:$A$8,0),MATCH($AL$16&amp;$AL26,マスタ裏!$B$3:$DN$3,0))</f>
        <v>3</v>
      </c>
      <c r="AN26" s="108">
        <f>INDEX(マスタ裏!$B$4:$DN$8,MATCH(AN$17,マスタ裏!$A$4:$A$8,0),MATCH($AL$16&amp;$AL26,マスタ裏!$B$3:$DN$3,0))</f>
        <v>0</v>
      </c>
      <c r="AO26" s="108">
        <f>INDEX(マスタ裏!$B$4:$DN$8,MATCH(AO$17,マスタ裏!$A$4:$A$8,0),MATCH($AL$16&amp;$AL26,マスタ裏!$B$3:$DN$3,0))</f>
        <v>3</v>
      </c>
      <c r="AP26" s="108">
        <f>INDEX(マスタ裏!$B$4:$DN$8,MATCH(AP$17,マスタ裏!$A$4:$A$8,0),MATCH($AL$16&amp;$AL26,マスタ裏!$B$3:$DN$3,0))</f>
        <v>0</v>
      </c>
      <c r="AQ26" s="109">
        <f>INDEX(マスタ裏!$B$4:$DN$8,MATCH(AQ$17,マスタ裏!$A$4:$A$8,0),MATCH($AL$16&amp;$AL26,マスタ裏!$B$3:$DN$3,0))</f>
        <v>0</v>
      </c>
    </row>
    <row r="27" spans="2:43" x14ac:dyDescent="0.4">
      <c r="J27" s="106"/>
    </row>
    <row r="28" spans="2:43" ht="16.5" thickBot="1" x14ac:dyDescent="0.45">
      <c r="J28" s="11" t="s">
        <v>99</v>
      </c>
      <c r="Q28" s="11" t="s">
        <v>100</v>
      </c>
      <c r="X28" s="11" t="s">
        <v>101</v>
      </c>
    </row>
    <row r="29" spans="2:43" x14ac:dyDescent="0.4">
      <c r="J29" s="111"/>
      <c r="K29" s="114" t="s">
        <v>57</v>
      </c>
      <c r="L29" s="114" t="s">
        <v>58</v>
      </c>
      <c r="M29" s="114" t="s">
        <v>17</v>
      </c>
      <c r="N29" s="114" t="s">
        <v>60</v>
      </c>
      <c r="O29" s="115" t="s">
        <v>61</v>
      </c>
      <c r="Q29" s="111"/>
      <c r="R29" s="114" t="s">
        <v>57</v>
      </c>
      <c r="S29" s="114" t="s">
        <v>58</v>
      </c>
      <c r="T29" s="114" t="s">
        <v>17</v>
      </c>
      <c r="U29" s="114" t="s">
        <v>60</v>
      </c>
      <c r="V29" s="115" t="s">
        <v>61</v>
      </c>
      <c r="X29" s="111"/>
      <c r="Y29" s="114" t="s">
        <v>57</v>
      </c>
      <c r="Z29" s="114" t="s">
        <v>58</v>
      </c>
      <c r="AA29" s="114" t="s">
        <v>17</v>
      </c>
      <c r="AB29" s="114" t="s">
        <v>60</v>
      </c>
      <c r="AC29" s="115" t="s">
        <v>61</v>
      </c>
    </row>
    <row r="30" spans="2:43" x14ac:dyDescent="0.4">
      <c r="B30" s="11"/>
      <c r="J30" s="116">
        <v>70</v>
      </c>
      <c r="K30" s="68">
        <f>INDEX(マスタ裏!$B$4:$DN$8,MATCH(K$29,マスタ裏!$A$4:$A$8,0),MATCH($J$28&amp;$J30,マスタ裏!$B$3:$DN$3,0))</f>
        <v>61</v>
      </c>
      <c r="L30" s="68">
        <f>INDEX(マスタ裏!$B$4:$DN$8,MATCH(L$29,マスタ裏!$A$4:$A$8,0),MATCH($J$28&amp;$J30,マスタ裏!$B$3:$DN$3,0))</f>
        <v>41</v>
      </c>
      <c r="M30" s="68">
        <f>INDEX(マスタ裏!$B$4:$DN$8,MATCH(M$29,マスタ裏!$A$4:$A$8,0),MATCH($J$28&amp;$J30,マスタ裏!$B$3:$DN$3,0))</f>
        <v>41</v>
      </c>
      <c r="N30" s="68">
        <f>INDEX(マスタ裏!$B$4:$DN$8,MATCH(N$29,マスタ裏!$A$4:$A$8,0),MATCH($J$28&amp;$J30,マスタ裏!$B$3:$DN$3,0))</f>
        <v>24</v>
      </c>
      <c r="O30" s="107">
        <f>INDEX(マスタ裏!$B$4:$DN$8,MATCH(O$29,マスタ裏!$A$4:$A$8,0),MATCH($J$28&amp;$J30,マスタ裏!$B$3:$DN$3,0))</f>
        <v>1</v>
      </c>
      <c r="Q30" s="116">
        <v>70</v>
      </c>
      <c r="R30" s="68">
        <f>INDEX(マスタ裏!$B$4:$DN$8,MATCH(R$29,マスタ裏!$A$4:$A$8,0),MATCH($Q$28&amp;$Q30,マスタ裏!$B$3:$DN$3,0))</f>
        <v>1</v>
      </c>
      <c r="S30" s="68">
        <f>INDEX(マスタ裏!$B$4:$DN$8,MATCH(S$29,マスタ裏!$A$4:$A$8,0),MATCH($Q$28&amp;$Q30,マスタ裏!$B$3:$DN$3,0))</f>
        <v>26</v>
      </c>
      <c r="T30" s="68">
        <f>INDEX(マスタ裏!$B$4:$DN$8,MATCH(T$29,マスタ裏!$A$4:$A$8,0),MATCH($Q$28&amp;$Q30,マスタ裏!$B$3:$DN$3,0))</f>
        <v>1</v>
      </c>
      <c r="U30" s="68">
        <f>INDEX(マスタ裏!$B$4:$DN$8,MATCH(U$29,マスタ裏!$A$4:$A$8,0),MATCH($Q$28&amp;$Q30,マスタ裏!$B$3:$DN$3,0))</f>
        <v>24</v>
      </c>
      <c r="V30" s="107">
        <f>INDEX(マスタ裏!$B$4:$DN$8,MATCH(V$29,マスタ裏!$A$4:$A$8,0),MATCH($Q$28&amp;$Q30,マスタ裏!$B$3:$DN$3,0))</f>
        <v>24</v>
      </c>
      <c r="X30" s="116">
        <v>70</v>
      </c>
      <c r="Y30" s="68">
        <f>INDEX(マスタ裏!$B$4:$DN$8,MATCH(Y$29,マスタ裏!$A$4:$A$8,0),MATCH($X$28&amp;$X30,マスタ裏!$B$3:$DN$3,0))</f>
        <v>10</v>
      </c>
      <c r="Z30" s="68">
        <f>INDEX(マスタ裏!$B$4:$DN$8,MATCH(Z$29,マスタ裏!$A$4:$A$8,0),MATCH($X$28&amp;$X30,マスタ裏!$B$3:$DN$3,0))</f>
        <v>20</v>
      </c>
      <c r="AA30" s="68">
        <f>INDEX(マスタ裏!$B$4:$DN$8,MATCH(AA$29,マスタ裏!$A$4:$A$8,0),MATCH($X$28&amp;$X30,マスタ裏!$B$3:$DN$3,0))</f>
        <v>10</v>
      </c>
      <c r="AB30" s="68">
        <f>INDEX(マスタ裏!$B$4:$DN$8,MATCH(AB$29,マスタ裏!$A$4:$A$8,0),MATCH($X$28&amp;$X30,マスタ裏!$B$3:$DN$3,0))</f>
        <v>40</v>
      </c>
      <c r="AC30" s="107">
        <f>INDEX(マスタ裏!$B$4:$DN$8,MATCH(AC$29,マスタ裏!$A$4:$A$8,0),MATCH($X$28&amp;$X30,マスタ裏!$B$3:$DN$3,0))</f>
        <v>40</v>
      </c>
    </row>
    <row r="31" spans="2:43" x14ac:dyDescent="0.4">
      <c r="J31" s="116" t="s">
        <v>82</v>
      </c>
      <c r="K31" s="68">
        <f>INDEX(マスタ裏!$B$4:$DN$8,MATCH(K$29,マスタ裏!$A$4:$A$8,0),MATCH($J$28&amp;$J31,マスタ裏!$B$3:$DN$3,0))</f>
        <v>0</v>
      </c>
      <c r="L31" s="68">
        <f>INDEX(マスタ裏!$B$4:$DN$8,MATCH(L$29,マスタ裏!$A$4:$A$8,0),MATCH($J$28&amp;$J31,マスタ裏!$B$3:$DN$3,0))</f>
        <v>0</v>
      </c>
      <c r="M31" s="68">
        <f>INDEX(マスタ裏!$B$4:$DN$8,MATCH(M$29,マスタ裏!$A$4:$A$8,0),MATCH($J$28&amp;$J31,マスタ裏!$B$3:$DN$3,0))</f>
        <v>-1</v>
      </c>
      <c r="N31" s="68">
        <f>INDEX(マスタ裏!$B$4:$DN$8,MATCH(N$29,マスタ裏!$A$4:$A$8,0),MATCH($J$28&amp;$J31,マスタ裏!$B$3:$DN$3,0))</f>
        <v>0</v>
      </c>
      <c r="O31" s="107">
        <f>INDEX(マスタ裏!$B$4:$DN$8,MATCH(O$29,マスタ裏!$A$4:$A$8,0),MATCH($J$28&amp;$J31,マスタ裏!$B$3:$DN$3,0))</f>
        <v>0</v>
      </c>
      <c r="Q31" s="116" t="s">
        <v>82</v>
      </c>
      <c r="R31" s="68">
        <f>INDEX(マスタ裏!$B$4:$DN$8,MATCH(R$29,マスタ裏!$A$4:$A$8,0),MATCH($Q$28&amp;$Q31,マスタ裏!$B$3:$DN$3,0))</f>
        <v>-1</v>
      </c>
      <c r="S31" s="68">
        <f>INDEX(マスタ裏!$B$4:$DN$8,MATCH(S$29,マスタ裏!$A$4:$A$8,0),MATCH($Q$28&amp;$Q31,マスタ裏!$B$3:$DN$3,0))</f>
        <v>-1</v>
      </c>
      <c r="T31" s="68">
        <f>INDEX(マスタ裏!$B$4:$DN$8,MATCH(T$29,マスタ裏!$A$4:$A$8,0),MATCH($Q$28&amp;$Q31,マスタ裏!$B$3:$DN$3,0))</f>
        <v>-1</v>
      </c>
      <c r="U31" s="68">
        <f>INDEX(マスタ裏!$B$4:$DN$8,MATCH(U$29,マスタ裏!$A$4:$A$8,0),MATCH($Q$28&amp;$Q31,マスタ裏!$B$3:$DN$3,0))</f>
        <v>-1</v>
      </c>
      <c r="V31" s="107">
        <f>INDEX(マスタ裏!$B$4:$DN$8,MATCH(V$29,マスタ裏!$A$4:$A$8,0),MATCH($Q$28&amp;$Q31,マスタ裏!$B$3:$DN$3,0))</f>
        <v>-1</v>
      </c>
      <c r="X31" s="116" t="s">
        <v>82</v>
      </c>
      <c r="Y31" s="68">
        <f>INDEX(マスタ裏!$B$4:$DN$8,MATCH(Y$29,マスタ裏!$A$4:$A$8,0),MATCH($X$28&amp;$X31,マスタ裏!$B$3:$DN$3,0))</f>
        <v>-1</v>
      </c>
      <c r="Z31" s="68">
        <f>INDEX(マスタ裏!$B$4:$DN$8,MATCH(Z$29,マスタ裏!$A$4:$A$8,0),MATCH($X$28&amp;$X31,マスタ裏!$B$3:$DN$3,0))</f>
        <v>0</v>
      </c>
      <c r="AA31" s="68">
        <f>INDEX(マスタ裏!$B$4:$DN$8,MATCH(AA$29,マスタ裏!$A$4:$A$8,0),MATCH($X$28&amp;$X31,マスタ裏!$B$3:$DN$3,0))</f>
        <v>-1</v>
      </c>
      <c r="AB31" s="68">
        <f>INDEX(マスタ裏!$B$4:$DN$8,MATCH(AB$29,マスタ裏!$A$4:$A$8,0),MATCH($X$28&amp;$X31,マスタ裏!$B$3:$DN$3,0))</f>
        <v>0</v>
      </c>
      <c r="AC31" s="107">
        <f>INDEX(マスタ裏!$B$4:$DN$8,MATCH(AC$29,マスタ裏!$A$4:$A$8,0),MATCH($X$28&amp;$X31,マスタ裏!$B$3:$DN$3,0))</f>
        <v>0</v>
      </c>
    </row>
    <row r="32" spans="2:43" x14ac:dyDescent="0.4">
      <c r="J32" s="116" t="s">
        <v>83</v>
      </c>
      <c r="K32" s="68">
        <f>INDEX(マスタ裏!$B$4:$DN$8,MATCH(K$29,マスタ裏!$A$4:$A$8,0),MATCH($J$28&amp;$J32,マスタ裏!$B$3:$DN$3,0))</f>
        <v>-1</v>
      </c>
      <c r="L32" s="68">
        <f>INDEX(マスタ裏!$B$4:$DN$8,MATCH(L$29,マスタ裏!$A$4:$A$8,0),MATCH($J$28&amp;$J32,マスタ裏!$B$3:$DN$3,0))</f>
        <v>0</v>
      </c>
      <c r="M32" s="68">
        <f>INDEX(マスタ裏!$B$4:$DN$8,MATCH(M$29,マスタ裏!$A$4:$A$8,0),MATCH($J$28&amp;$J32,マスタ裏!$B$3:$DN$3,0))</f>
        <v>-1</v>
      </c>
      <c r="N32" s="68">
        <f>INDEX(マスタ裏!$B$4:$DN$8,MATCH(N$29,マスタ裏!$A$4:$A$8,0),MATCH($J$28&amp;$J32,マスタ裏!$B$3:$DN$3,0))</f>
        <v>-1</v>
      </c>
      <c r="O32" s="107">
        <f>INDEX(マスタ裏!$B$4:$DN$8,MATCH(O$29,マスタ裏!$A$4:$A$8,0),MATCH($J$28&amp;$J32,マスタ裏!$B$3:$DN$3,0))</f>
        <v>0</v>
      </c>
      <c r="Q32" s="116" t="s">
        <v>83</v>
      </c>
      <c r="R32" s="68">
        <f>INDEX(マスタ裏!$B$4:$DN$8,MATCH(R$29,マスタ裏!$A$4:$A$8,0),MATCH($Q$28&amp;$Q32,マスタ裏!$B$3:$DN$3,0))</f>
        <v>0</v>
      </c>
      <c r="S32" s="68">
        <f>INDEX(マスタ裏!$B$4:$DN$8,MATCH(S$29,マスタ裏!$A$4:$A$8,0),MATCH($Q$28&amp;$Q32,マスタ裏!$B$3:$DN$3,0))</f>
        <v>0</v>
      </c>
      <c r="T32" s="68">
        <f>INDEX(マスタ裏!$B$4:$DN$8,MATCH(T$29,マスタ裏!$A$4:$A$8,0),MATCH($Q$28&amp;$Q32,マスタ裏!$B$3:$DN$3,0))</f>
        <v>0</v>
      </c>
      <c r="U32" s="68">
        <f>INDEX(マスタ裏!$B$4:$DN$8,MATCH(U$29,マスタ裏!$A$4:$A$8,0),MATCH($Q$28&amp;$Q32,マスタ裏!$B$3:$DN$3,0))</f>
        <v>0</v>
      </c>
      <c r="V32" s="107">
        <f>INDEX(マスタ裏!$B$4:$DN$8,MATCH(V$29,マスタ裏!$A$4:$A$8,0),MATCH($Q$28&amp;$Q32,マスタ裏!$B$3:$DN$3,0))</f>
        <v>0</v>
      </c>
      <c r="X32" s="116" t="s">
        <v>83</v>
      </c>
      <c r="Y32" s="68">
        <f>INDEX(マスタ裏!$B$4:$DN$8,MATCH(Y$29,マスタ裏!$A$4:$A$8,0),MATCH($X$28&amp;$X32,マスタ裏!$B$3:$DN$3,0))</f>
        <v>0</v>
      </c>
      <c r="Z32" s="68">
        <f>INDEX(マスタ裏!$B$4:$DN$8,MATCH(Z$29,マスタ裏!$A$4:$A$8,0),MATCH($X$28&amp;$X32,マスタ裏!$B$3:$DN$3,0))</f>
        <v>0</v>
      </c>
      <c r="AA32" s="68">
        <f>INDEX(マスタ裏!$B$4:$DN$8,MATCH(AA$29,マスタ裏!$A$4:$A$8,0),MATCH($X$28&amp;$X32,マスタ裏!$B$3:$DN$3,0))</f>
        <v>0</v>
      </c>
      <c r="AB32" s="68">
        <f>INDEX(マスタ裏!$B$4:$DN$8,MATCH(AB$29,マスタ裏!$A$4:$A$8,0),MATCH($X$28&amp;$X32,マスタ裏!$B$3:$DN$3,0))</f>
        <v>-1</v>
      </c>
      <c r="AC32" s="107">
        <f>INDEX(マスタ裏!$B$4:$DN$8,MATCH(AC$29,マスタ裏!$A$4:$A$8,0),MATCH($X$28&amp;$X32,マスタ裏!$B$3:$DN$3,0))</f>
        <v>0</v>
      </c>
    </row>
    <row r="33" spans="10:29" x14ac:dyDescent="0.4">
      <c r="J33" s="116" t="s">
        <v>84</v>
      </c>
      <c r="K33" s="68">
        <f>INDEX(マスタ裏!$B$4:$DN$8,MATCH(K$29,マスタ裏!$A$4:$A$8,0),MATCH($J$28&amp;$J33,マスタ裏!$B$3:$DN$3,0))</f>
        <v>0</v>
      </c>
      <c r="L33" s="68">
        <f>INDEX(マスタ裏!$B$4:$DN$8,MATCH(L$29,マスタ裏!$A$4:$A$8,0),MATCH($J$28&amp;$J33,マスタ裏!$B$3:$DN$3,0))</f>
        <v>-1</v>
      </c>
      <c r="M33" s="68">
        <f>INDEX(マスタ裏!$B$4:$DN$8,MATCH(M$29,マスタ裏!$A$4:$A$8,0),MATCH($J$28&amp;$J33,マスタ裏!$B$3:$DN$3,0))</f>
        <v>-1</v>
      </c>
      <c r="N33" s="68">
        <f>INDEX(マスタ裏!$B$4:$DN$8,MATCH(N$29,マスタ裏!$A$4:$A$8,0),MATCH($J$28&amp;$J33,マスタ裏!$B$3:$DN$3,0))</f>
        <v>-1</v>
      </c>
      <c r="O33" s="107">
        <f>INDEX(マスタ裏!$B$4:$DN$8,MATCH(O$29,マスタ裏!$A$4:$A$8,0),MATCH($J$28&amp;$J33,マスタ裏!$B$3:$DN$3,0))</f>
        <v>0</v>
      </c>
      <c r="Q33" s="116" t="s">
        <v>84</v>
      </c>
      <c r="R33" s="68">
        <f>INDEX(マスタ裏!$B$4:$DN$8,MATCH(R$29,マスタ裏!$A$4:$A$8,0),MATCH($Q$28&amp;$Q33,マスタ裏!$B$3:$DN$3,0))</f>
        <v>0</v>
      </c>
      <c r="S33" s="68">
        <f>INDEX(マスタ裏!$B$4:$DN$8,MATCH(S$29,マスタ裏!$A$4:$A$8,0),MATCH($Q$28&amp;$Q33,マスタ裏!$B$3:$DN$3,0))</f>
        <v>0</v>
      </c>
      <c r="T33" s="68">
        <f>INDEX(マスタ裏!$B$4:$DN$8,MATCH(T$29,マスタ裏!$A$4:$A$8,0),MATCH($Q$28&amp;$Q33,マスタ裏!$B$3:$DN$3,0))</f>
        <v>0</v>
      </c>
      <c r="U33" s="68">
        <f>INDEX(マスタ裏!$B$4:$DN$8,MATCH(U$29,マスタ裏!$A$4:$A$8,0),MATCH($Q$28&amp;$Q33,マスタ裏!$B$3:$DN$3,0))</f>
        <v>0</v>
      </c>
      <c r="V33" s="107">
        <f>INDEX(マスタ裏!$B$4:$DN$8,MATCH(V$29,マスタ裏!$A$4:$A$8,0),MATCH($Q$28&amp;$Q33,マスタ裏!$B$3:$DN$3,0))</f>
        <v>0</v>
      </c>
      <c r="X33" s="116" t="s">
        <v>84</v>
      </c>
      <c r="Y33" s="68">
        <f>INDEX(マスタ裏!$B$4:$DN$8,MATCH(Y$29,マスタ裏!$A$4:$A$8,0),MATCH($X$28&amp;$X33,マスタ裏!$B$3:$DN$3,0))</f>
        <v>0</v>
      </c>
      <c r="Z33" s="68">
        <f>INDEX(マスタ裏!$B$4:$DN$8,MATCH(Z$29,マスタ裏!$A$4:$A$8,0),MATCH($X$28&amp;$X33,マスタ裏!$B$3:$DN$3,0))</f>
        <v>0</v>
      </c>
      <c r="AA33" s="68">
        <f>INDEX(マスタ裏!$B$4:$DN$8,MATCH(AA$29,マスタ裏!$A$4:$A$8,0),MATCH($X$28&amp;$X33,マスタ裏!$B$3:$DN$3,0))</f>
        <v>0</v>
      </c>
      <c r="AB33" s="68">
        <f>INDEX(マスタ裏!$B$4:$DN$8,MATCH(AB$29,マスタ裏!$A$4:$A$8,0),MATCH($X$28&amp;$X33,マスタ裏!$B$3:$DN$3,0))</f>
        <v>0</v>
      </c>
      <c r="AC33" s="107">
        <f>INDEX(マスタ裏!$B$4:$DN$8,MATCH(AC$29,マスタ裏!$A$4:$A$8,0),MATCH($X$28&amp;$X33,マスタ裏!$B$3:$DN$3,0))</f>
        <v>-1</v>
      </c>
    </row>
    <row r="34" spans="10:29" x14ac:dyDescent="0.4">
      <c r="J34" s="116" t="s">
        <v>85</v>
      </c>
      <c r="K34" s="68">
        <f>INDEX(マスタ裏!$B$4:$DN$8,MATCH(K$29,マスタ裏!$A$4:$A$8,0),MATCH($J$28&amp;$J34,マスタ裏!$B$3:$DN$3,0))</f>
        <v>1</v>
      </c>
      <c r="L34" s="68">
        <f>INDEX(マスタ裏!$B$4:$DN$8,MATCH(L$29,マスタ裏!$A$4:$A$8,0),MATCH($J$28&amp;$J34,マスタ裏!$B$3:$DN$3,0))</f>
        <v>1</v>
      </c>
      <c r="M34" s="68">
        <f>INDEX(マスタ裏!$B$4:$DN$8,MATCH(M$29,マスタ裏!$A$4:$A$8,0),MATCH($J$28&amp;$J34,マスタ裏!$B$3:$DN$3,0))</f>
        <v>1</v>
      </c>
      <c r="N34" s="68">
        <f>INDEX(マスタ裏!$B$4:$DN$8,MATCH(N$29,マスタ裏!$A$4:$A$8,0),MATCH($J$28&amp;$J34,マスタ裏!$B$3:$DN$3,0))</f>
        <v>0</v>
      </c>
      <c r="O34" s="107">
        <f>INDEX(マスタ裏!$B$4:$DN$8,MATCH(O$29,マスタ裏!$A$4:$A$8,0),MATCH($J$28&amp;$J34,マスタ裏!$B$3:$DN$3,0))</f>
        <v>0</v>
      </c>
      <c r="Q34" s="116" t="s">
        <v>85</v>
      </c>
      <c r="R34" s="68">
        <f>INDEX(マスタ裏!$B$4:$DN$8,MATCH(R$29,マスタ裏!$A$4:$A$8,0),MATCH($Q$28&amp;$Q34,マスタ裏!$B$3:$DN$3,0))</f>
        <v>0</v>
      </c>
      <c r="S34" s="68">
        <f>INDEX(マスタ裏!$B$4:$DN$8,MATCH(S$29,マスタ裏!$A$4:$A$8,0),MATCH($Q$28&amp;$Q34,マスタ裏!$B$3:$DN$3,0))</f>
        <v>0</v>
      </c>
      <c r="T34" s="68">
        <f>INDEX(マスタ裏!$B$4:$DN$8,MATCH(T$29,マスタ裏!$A$4:$A$8,0),MATCH($Q$28&amp;$Q34,マスタ裏!$B$3:$DN$3,0))</f>
        <v>0</v>
      </c>
      <c r="U34" s="68">
        <f>INDEX(マスタ裏!$B$4:$DN$8,MATCH(U$29,マスタ裏!$A$4:$A$8,0),MATCH($Q$28&amp;$Q34,マスタ裏!$B$3:$DN$3,0))</f>
        <v>0</v>
      </c>
      <c r="V34" s="107">
        <f>INDEX(マスタ裏!$B$4:$DN$8,MATCH(V$29,マスタ裏!$A$4:$A$8,0),MATCH($Q$28&amp;$Q34,マスタ裏!$B$3:$DN$3,0))</f>
        <v>0</v>
      </c>
      <c r="X34" s="116" t="s">
        <v>85</v>
      </c>
      <c r="Y34" s="68">
        <f>INDEX(マスタ裏!$B$4:$DN$8,MATCH(Y$29,マスタ裏!$A$4:$A$8,0),MATCH($X$28&amp;$X34,マスタ裏!$B$3:$DN$3,0))</f>
        <v>0</v>
      </c>
      <c r="Z34" s="68">
        <f>INDEX(マスタ裏!$B$4:$DN$8,MATCH(Z$29,マスタ裏!$A$4:$A$8,0),MATCH($X$28&amp;$X34,マスタ裏!$B$3:$DN$3,0))</f>
        <v>0</v>
      </c>
      <c r="AA34" s="68">
        <f>INDEX(マスタ裏!$B$4:$DN$8,MATCH(AA$29,マスタ裏!$A$4:$A$8,0),MATCH($X$28&amp;$X34,マスタ裏!$B$3:$DN$3,0))</f>
        <v>0</v>
      </c>
      <c r="AB34" s="68">
        <f>INDEX(マスタ裏!$B$4:$DN$8,MATCH(AB$29,マスタ裏!$A$4:$A$8,0),MATCH($X$28&amp;$X34,マスタ裏!$B$3:$DN$3,0))</f>
        <v>0</v>
      </c>
      <c r="AC34" s="107">
        <f>INDEX(マスタ裏!$B$4:$DN$8,MATCH(AC$29,マスタ裏!$A$4:$A$8,0),MATCH($X$28&amp;$X34,マスタ裏!$B$3:$DN$3,0))</f>
        <v>0</v>
      </c>
    </row>
    <row r="35" spans="10:29" x14ac:dyDescent="0.4">
      <c r="J35" s="116" t="s">
        <v>86</v>
      </c>
      <c r="K35" s="68">
        <f>INDEX(マスタ裏!$B$4:$DN$8,MATCH(K$29,マスタ裏!$A$4:$A$8,0),MATCH($J$28&amp;$J35,マスタ裏!$B$3:$DN$3,0))</f>
        <v>1</v>
      </c>
      <c r="L35" s="68">
        <f>INDEX(マスタ裏!$B$4:$DN$8,MATCH(L$29,マスタ裏!$A$4:$A$8,0),MATCH($J$28&amp;$J35,マスタ裏!$B$3:$DN$3,0))</f>
        <v>1</v>
      </c>
      <c r="M35" s="68">
        <f>INDEX(マスタ裏!$B$4:$DN$8,MATCH(M$29,マスタ裏!$A$4:$A$8,0),MATCH($J$28&amp;$J35,マスタ裏!$B$3:$DN$3,0))</f>
        <v>1</v>
      </c>
      <c r="N35" s="68">
        <f>INDEX(マスタ裏!$B$4:$DN$8,MATCH(N$29,マスタ裏!$A$4:$A$8,0),MATCH($J$28&amp;$J35,マスタ裏!$B$3:$DN$3,0))</f>
        <v>1</v>
      </c>
      <c r="O35" s="107">
        <f>INDEX(マスタ裏!$B$4:$DN$8,MATCH(O$29,マスタ裏!$A$4:$A$8,0),MATCH($J$28&amp;$J35,マスタ裏!$B$3:$DN$3,0))</f>
        <v>0</v>
      </c>
      <c r="Q35" s="116" t="s">
        <v>86</v>
      </c>
      <c r="R35" s="68">
        <f>INDEX(マスタ裏!$B$4:$DN$8,MATCH(R$29,マスタ裏!$A$4:$A$8,0),MATCH($Q$28&amp;$Q35,マスタ裏!$B$3:$DN$3,0))</f>
        <v>1</v>
      </c>
      <c r="S35" s="68">
        <f>INDEX(マスタ裏!$B$4:$DN$8,MATCH(S$29,マスタ裏!$A$4:$A$8,0),MATCH($Q$28&amp;$Q35,マスタ裏!$B$3:$DN$3,0))</f>
        <v>1</v>
      </c>
      <c r="T35" s="68">
        <f>INDEX(マスタ裏!$B$4:$DN$8,MATCH(T$29,マスタ裏!$A$4:$A$8,0),MATCH($Q$28&amp;$Q35,マスタ裏!$B$3:$DN$3,0))</f>
        <v>0</v>
      </c>
      <c r="U35" s="68">
        <f>INDEX(マスタ裏!$B$4:$DN$8,MATCH(U$29,マスタ裏!$A$4:$A$8,0),MATCH($Q$28&amp;$Q35,マスタ裏!$B$3:$DN$3,0))</f>
        <v>0</v>
      </c>
      <c r="V35" s="107">
        <f>INDEX(マスタ裏!$B$4:$DN$8,MATCH(V$29,マスタ裏!$A$4:$A$8,0),MATCH($Q$28&amp;$Q35,マスタ裏!$B$3:$DN$3,0))</f>
        <v>0</v>
      </c>
      <c r="X35" s="116" t="s">
        <v>86</v>
      </c>
      <c r="Y35" s="68">
        <f>INDEX(マスタ裏!$B$4:$DN$8,MATCH(Y$29,マスタ裏!$A$4:$A$8,0),MATCH($X$28&amp;$X35,マスタ裏!$B$3:$DN$3,0))</f>
        <v>1</v>
      </c>
      <c r="Z35" s="68">
        <f>INDEX(マスタ裏!$B$4:$DN$8,MATCH(Z$29,マスタ裏!$A$4:$A$8,0),MATCH($X$28&amp;$X35,マスタ裏!$B$3:$DN$3,0))</f>
        <v>1</v>
      </c>
      <c r="AA35" s="68">
        <f>INDEX(マスタ裏!$B$4:$DN$8,MATCH(AA$29,マスタ裏!$A$4:$A$8,0),MATCH($X$28&amp;$X35,マスタ裏!$B$3:$DN$3,0))</f>
        <v>0</v>
      </c>
      <c r="AB35" s="68">
        <f>INDEX(マスタ裏!$B$4:$DN$8,MATCH(AB$29,マスタ裏!$A$4:$A$8,0),MATCH($X$28&amp;$X35,マスタ裏!$B$3:$DN$3,0))</f>
        <v>0</v>
      </c>
      <c r="AC35" s="107">
        <f>INDEX(マスタ裏!$B$4:$DN$8,MATCH(AC$29,マスタ裏!$A$4:$A$8,0),MATCH($X$28&amp;$X35,マスタ裏!$B$3:$DN$3,0))</f>
        <v>0</v>
      </c>
    </row>
    <row r="36" spans="10:29" x14ac:dyDescent="0.4">
      <c r="J36" s="116" t="s">
        <v>87</v>
      </c>
      <c r="K36" s="68">
        <f>INDEX(マスタ裏!$B$4:$DN$8,MATCH(K$29,マスタ裏!$A$4:$A$8,0),MATCH($J$28&amp;$J36,マスタ裏!$B$3:$DN$3,0))</f>
        <v>1</v>
      </c>
      <c r="L36" s="68">
        <f>INDEX(マスタ裏!$B$4:$DN$8,MATCH(L$29,マスタ裏!$A$4:$A$8,0),MATCH($J$28&amp;$J36,マスタ裏!$B$3:$DN$3,0))</f>
        <v>1</v>
      </c>
      <c r="M36" s="68">
        <f>INDEX(マスタ裏!$B$4:$DN$8,MATCH(M$29,マスタ裏!$A$4:$A$8,0),MATCH($J$28&amp;$J36,マスタ裏!$B$3:$DN$3,0))</f>
        <v>1</v>
      </c>
      <c r="N36" s="68">
        <f>INDEX(マスタ裏!$B$4:$DN$8,MATCH(N$29,マスタ裏!$A$4:$A$8,0),MATCH($J$28&amp;$J36,マスタ裏!$B$3:$DN$3,0))</f>
        <v>1</v>
      </c>
      <c r="O36" s="107">
        <f>INDEX(マスタ裏!$B$4:$DN$8,MATCH(O$29,マスタ裏!$A$4:$A$8,0),MATCH($J$28&amp;$J36,マスタ裏!$B$3:$DN$3,0))</f>
        <v>0</v>
      </c>
      <c r="Q36" s="116" t="s">
        <v>87</v>
      </c>
      <c r="R36" s="68">
        <f>INDEX(マスタ裏!$B$4:$DN$8,MATCH(R$29,マスタ裏!$A$4:$A$8,0),MATCH($Q$28&amp;$Q36,マスタ裏!$B$3:$DN$3,0))</f>
        <v>0</v>
      </c>
      <c r="S36" s="68">
        <f>INDEX(マスタ裏!$B$4:$DN$8,MATCH(S$29,マスタ裏!$A$4:$A$8,0),MATCH($Q$28&amp;$Q36,マスタ裏!$B$3:$DN$3,0))</f>
        <v>1</v>
      </c>
      <c r="T36" s="68">
        <f>INDEX(マスタ裏!$B$4:$DN$8,MATCH(T$29,マスタ裏!$A$4:$A$8,0),MATCH($Q$28&amp;$Q36,マスタ裏!$B$3:$DN$3,0))</f>
        <v>0</v>
      </c>
      <c r="U36" s="68">
        <f>INDEX(マスタ裏!$B$4:$DN$8,MATCH(U$29,マスタ裏!$A$4:$A$8,0),MATCH($Q$28&amp;$Q36,マスタ裏!$B$3:$DN$3,0))</f>
        <v>1</v>
      </c>
      <c r="V36" s="107">
        <f>INDEX(マスタ裏!$B$4:$DN$8,MATCH(V$29,マスタ裏!$A$4:$A$8,0),MATCH($Q$28&amp;$Q36,マスタ裏!$B$3:$DN$3,0))</f>
        <v>0</v>
      </c>
      <c r="X36" s="116" t="s">
        <v>87</v>
      </c>
      <c r="Y36" s="68">
        <f>INDEX(マスタ裏!$B$4:$DN$8,MATCH(Y$29,マスタ裏!$A$4:$A$8,0),MATCH($X$28&amp;$X36,マスタ裏!$B$3:$DN$3,0))</f>
        <v>0</v>
      </c>
      <c r="Z36" s="68">
        <f>INDEX(マスタ裏!$B$4:$DN$8,MATCH(Z$29,マスタ裏!$A$4:$A$8,0),MATCH($X$28&amp;$X36,マスタ裏!$B$3:$DN$3,0))</f>
        <v>1</v>
      </c>
      <c r="AA36" s="68">
        <f>INDEX(マスタ裏!$B$4:$DN$8,MATCH(AA$29,マスタ裏!$A$4:$A$8,0),MATCH($X$28&amp;$X36,マスタ裏!$B$3:$DN$3,0))</f>
        <v>0</v>
      </c>
      <c r="AB36" s="68">
        <f>INDEX(マスタ裏!$B$4:$DN$8,MATCH(AB$29,マスタ裏!$A$4:$A$8,0),MATCH($X$28&amp;$X36,マスタ裏!$B$3:$DN$3,0))</f>
        <v>1</v>
      </c>
      <c r="AC36" s="107">
        <f>INDEX(マスタ裏!$B$4:$DN$8,MATCH(AC$29,マスタ裏!$A$4:$A$8,0),MATCH($X$28&amp;$X36,マスタ裏!$B$3:$DN$3,0))</f>
        <v>0</v>
      </c>
    </row>
    <row r="37" spans="10:29" x14ac:dyDescent="0.4">
      <c r="J37" s="116" t="s">
        <v>88</v>
      </c>
      <c r="K37" s="68">
        <f>INDEX(マスタ裏!$B$4:$DN$8,MATCH(K$29,マスタ裏!$A$4:$A$8,0),MATCH($J$28&amp;$J37,マスタ裏!$B$3:$DN$3,0))</f>
        <v>2</v>
      </c>
      <c r="L37" s="68">
        <f>INDEX(マスタ裏!$B$4:$DN$8,MATCH(L$29,マスタ裏!$A$4:$A$8,0),MATCH($J$28&amp;$J37,マスタ裏!$B$3:$DN$3,0))</f>
        <v>2</v>
      </c>
      <c r="M37" s="68">
        <f>INDEX(マスタ裏!$B$4:$DN$8,MATCH(M$29,マスタ裏!$A$4:$A$8,0),MATCH($J$28&amp;$J37,マスタ裏!$B$3:$DN$3,0))</f>
        <v>2</v>
      </c>
      <c r="N37" s="68">
        <f>INDEX(マスタ裏!$B$4:$DN$8,MATCH(N$29,マスタ裏!$A$4:$A$8,0),MATCH($J$28&amp;$J37,マスタ裏!$B$3:$DN$3,0))</f>
        <v>0</v>
      </c>
      <c r="O37" s="107">
        <f>INDEX(マスタ裏!$B$4:$DN$8,MATCH(O$29,マスタ裏!$A$4:$A$8,0),MATCH($J$28&amp;$J37,マスタ裏!$B$3:$DN$3,0))</f>
        <v>0</v>
      </c>
      <c r="Q37" s="116" t="s">
        <v>88</v>
      </c>
      <c r="R37" s="68">
        <f>INDEX(マスタ裏!$B$4:$DN$8,MATCH(R$29,マスタ裏!$A$4:$A$8,0),MATCH($Q$28&amp;$Q37,マスタ裏!$B$3:$DN$3,0))</f>
        <v>0</v>
      </c>
      <c r="S37" s="68">
        <f>INDEX(マスタ裏!$B$4:$DN$8,MATCH(S$29,マスタ裏!$A$4:$A$8,0),MATCH($Q$28&amp;$Q37,マスタ裏!$B$3:$DN$3,0))</f>
        <v>1</v>
      </c>
      <c r="T37" s="68">
        <f>INDEX(マスタ裏!$B$4:$DN$8,MATCH(T$29,マスタ裏!$A$4:$A$8,0),MATCH($Q$28&amp;$Q37,マスタ裏!$B$3:$DN$3,0))</f>
        <v>0</v>
      </c>
      <c r="U37" s="68">
        <f>INDEX(マスタ裏!$B$4:$DN$8,MATCH(U$29,マスタ裏!$A$4:$A$8,0),MATCH($Q$28&amp;$Q37,マスタ裏!$B$3:$DN$3,0))</f>
        <v>0</v>
      </c>
      <c r="V37" s="107">
        <f>INDEX(マスタ裏!$B$4:$DN$8,MATCH(V$29,マスタ裏!$A$4:$A$8,0),MATCH($Q$28&amp;$Q37,マスタ裏!$B$3:$DN$3,0))</f>
        <v>1</v>
      </c>
      <c r="X37" s="116" t="s">
        <v>88</v>
      </c>
      <c r="Y37" s="68">
        <f>INDEX(マスタ裏!$B$4:$DN$8,MATCH(Y$29,マスタ裏!$A$4:$A$8,0),MATCH($X$28&amp;$X37,マスタ裏!$B$3:$DN$3,0))</f>
        <v>0</v>
      </c>
      <c r="Z37" s="68">
        <f>INDEX(マスタ裏!$B$4:$DN$8,MATCH(Z$29,マスタ裏!$A$4:$A$8,0),MATCH($X$28&amp;$X37,マスタ裏!$B$3:$DN$3,0))</f>
        <v>1</v>
      </c>
      <c r="AA37" s="68">
        <f>INDEX(マスタ裏!$B$4:$DN$8,MATCH(AA$29,マスタ裏!$A$4:$A$8,0),MATCH($X$28&amp;$X37,マスタ裏!$B$3:$DN$3,0))</f>
        <v>0</v>
      </c>
      <c r="AB37" s="68">
        <f>INDEX(マスタ裏!$B$4:$DN$8,MATCH(AB$29,マスタ裏!$A$4:$A$8,0),MATCH($X$28&amp;$X37,マスタ裏!$B$3:$DN$3,0))</f>
        <v>0</v>
      </c>
      <c r="AC37" s="107">
        <f>INDEX(マスタ裏!$B$4:$DN$8,MATCH(AC$29,マスタ裏!$A$4:$A$8,0),MATCH($X$28&amp;$X37,マスタ裏!$B$3:$DN$3,0))</f>
        <v>1</v>
      </c>
    </row>
    <row r="38" spans="10:29" ht="16.5" thickBot="1" x14ac:dyDescent="0.45">
      <c r="J38" s="117" t="s">
        <v>89</v>
      </c>
      <c r="K38" s="108">
        <f>INDEX(マスタ裏!$B$4:$DN$8,MATCH(K$29,マスタ裏!$A$4:$A$8,0),MATCH($J$28&amp;$J38,マスタ裏!$B$3:$DN$3,0))</f>
        <v>3</v>
      </c>
      <c r="L38" s="108">
        <f>INDEX(マスタ裏!$B$4:$DN$8,MATCH(L$29,マスタ裏!$A$4:$A$8,0),MATCH($J$28&amp;$J38,マスタ裏!$B$3:$DN$3,0))</f>
        <v>0</v>
      </c>
      <c r="M38" s="108">
        <f>INDEX(マスタ裏!$B$4:$DN$8,MATCH(M$29,マスタ裏!$A$4:$A$8,0),MATCH($J$28&amp;$J38,マスタ裏!$B$3:$DN$3,0))</f>
        <v>0</v>
      </c>
      <c r="N38" s="108">
        <f>INDEX(マスタ裏!$B$4:$DN$8,MATCH(N$29,マスタ裏!$A$4:$A$8,0),MATCH($J$28&amp;$J38,マスタ裏!$B$3:$DN$3,0))</f>
        <v>0</v>
      </c>
      <c r="O38" s="109">
        <f>INDEX(マスタ裏!$B$4:$DN$8,MATCH(O$29,マスタ裏!$A$4:$A$8,0),MATCH($J$28&amp;$J38,マスタ裏!$B$3:$DN$3,0))</f>
        <v>0</v>
      </c>
      <c r="Q38" s="117" t="s">
        <v>89</v>
      </c>
      <c r="R38" s="108">
        <f>INDEX(マスタ裏!$B$4:$DN$8,MATCH(R$29,マスタ裏!$A$4:$A$8,0),MATCH($Q$28&amp;$Q38,マスタ裏!$B$3:$DN$3,0))</f>
        <v>0</v>
      </c>
      <c r="S38" s="108">
        <f>INDEX(マスタ裏!$B$4:$DN$8,MATCH(S$29,マスタ裏!$A$4:$A$8,0),MATCH($Q$28&amp;$Q38,マスタ裏!$B$3:$DN$3,0))</f>
        <v>1</v>
      </c>
      <c r="T38" s="108">
        <f>INDEX(マスタ裏!$B$4:$DN$8,MATCH(T$29,マスタ裏!$A$4:$A$8,0),MATCH($Q$28&amp;$Q38,マスタ裏!$B$3:$DN$3,0))</f>
        <v>1</v>
      </c>
      <c r="U38" s="108">
        <f>INDEX(マスタ裏!$B$4:$DN$8,MATCH(U$29,マスタ裏!$A$4:$A$8,0),MATCH($Q$28&amp;$Q38,マスタ裏!$B$3:$DN$3,0))</f>
        <v>1</v>
      </c>
      <c r="V38" s="109">
        <f>INDEX(マスタ裏!$B$4:$DN$8,MATCH(V$29,マスタ裏!$A$4:$A$8,0),MATCH($Q$28&amp;$Q38,マスタ裏!$B$3:$DN$3,0))</f>
        <v>1</v>
      </c>
      <c r="X38" s="117" t="s">
        <v>89</v>
      </c>
      <c r="Y38" s="108">
        <f>INDEX(マスタ裏!$B$4:$DN$8,MATCH(Y$29,マスタ裏!$A$4:$A$8,0),MATCH($X$28&amp;$X38,マスタ裏!$B$3:$DN$3,0))</f>
        <v>0</v>
      </c>
      <c r="Z38" s="108">
        <f>INDEX(マスタ裏!$B$4:$DN$8,MATCH(Z$29,マスタ裏!$A$4:$A$8,0),MATCH($X$28&amp;$X38,マスタ裏!$B$3:$DN$3,0))</f>
        <v>1</v>
      </c>
      <c r="AA38" s="108">
        <f>INDEX(マスタ裏!$B$4:$DN$8,MATCH(AA$29,マスタ裏!$A$4:$A$8,0),MATCH($X$28&amp;$X38,マスタ裏!$B$3:$DN$3,0))</f>
        <v>0</v>
      </c>
      <c r="AB38" s="108">
        <f>INDEX(マスタ裏!$B$4:$DN$8,MATCH(AB$29,マスタ裏!$A$4:$A$8,0),MATCH($X$28&amp;$X38,マスタ裏!$B$3:$DN$3,0))</f>
        <v>1</v>
      </c>
      <c r="AC38" s="109">
        <f>INDEX(マスタ裏!$B$4:$DN$8,MATCH(AC$29,マスタ裏!$A$4:$A$8,0),MATCH($X$28&amp;$X38,マスタ裏!$B$3:$DN$3,0))</f>
        <v>1</v>
      </c>
    </row>
  </sheetData>
  <sheetProtection sheet="1" objects="1" scenarios="1"/>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0EEB00-551F-4F56-8911-74A8CB28FD02}">
  <dimension ref="A1:AB66"/>
  <sheetViews>
    <sheetView zoomScale="85" zoomScaleNormal="85" workbookViewId="0">
      <selection activeCell="B3" sqref="B3"/>
    </sheetView>
  </sheetViews>
  <sheetFormatPr defaultRowHeight="15.75" x14ac:dyDescent="0.4"/>
  <cols>
    <col min="1" max="1" width="4" style="69" customWidth="1"/>
    <col min="2" max="2" width="13.875" style="69" bestFit="1" customWidth="1"/>
    <col min="3" max="7" width="6" style="69" customWidth="1"/>
    <col min="8" max="8" width="4" style="69" customWidth="1"/>
    <col min="9" max="9" width="13.875" style="69" bestFit="1" customWidth="1"/>
    <col min="10" max="14" width="6" style="69" customWidth="1"/>
    <col min="15" max="15" width="4" style="69" customWidth="1"/>
    <col min="16" max="16" width="13.875" style="69" bestFit="1" customWidth="1"/>
    <col min="17" max="21" width="6" style="69" customWidth="1"/>
    <col min="22" max="22" width="4" style="69" customWidth="1"/>
    <col min="23" max="23" width="13.875" style="69" bestFit="1" customWidth="1"/>
    <col min="24" max="28" width="6" style="69" customWidth="1"/>
    <col min="29" max="16384" width="9" style="69"/>
  </cols>
  <sheetData>
    <row r="1" spans="1:28" x14ac:dyDescent="0.4">
      <c r="A1" s="69" t="s">
        <v>105</v>
      </c>
    </row>
    <row r="3" spans="1:28" ht="16.5" thickBot="1" x14ac:dyDescent="0.45">
      <c r="B3" s="69" t="s">
        <v>275</v>
      </c>
      <c r="I3" s="69" t="s">
        <v>276</v>
      </c>
      <c r="P3" s="69" t="s">
        <v>277</v>
      </c>
      <c r="W3" s="69" t="s">
        <v>278</v>
      </c>
    </row>
    <row r="4" spans="1:28" x14ac:dyDescent="0.4">
      <c r="B4" s="74"/>
      <c r="C4" s="75" t="s">
        <v>57</v>
      </c>
      <c r="D4" s="75" t="s">
        <v>58</v>
      </c>
      <c r="E4" s="75" t="s">
        <v>59</v>
      </c>
      <c r="F4" s="75" t="s">
        <v>60</v>
      </c>
      <c r="G4" s="76" t="s">
        <v>61</v>
      </c>
      <c r="I4" s="82"/>
      <c r="J4" s="83" t="s">
        <v>57</v>
      </c>
      <c r="K4" s="83" t="s">
        <v>58</v>
      </c>
      <c r="L4" s="83" t="s">
        <v>17</v>
      </c>
      <c r="M4" s="83" t="s">
        <v>60</v>
      </c>
      <c r="N4" s="84" t="s">
        <v>61</v>
      </c>
      <c r="P4" s="90"/>
      <c r="Q4" s="91" t="s">
        <v>57</v>
      </c>
      <c r="R4" s="91" t="s">
        <v>58</v>
      </c>
      <c r="S4" s="91" t="s">
        <v>17</v>
      </c>
      <c r="T4" s="91" t="s">
        <v>60</v>
      </c>
      <c r="U4" s="92" t="s">
        <v>61</v>
      </c>
      <c r="W4" s="98"/>
      <c r="X4" s="104" t="s">
        <v>57</v>
      </c>
      <c r="Y4" s="104" t="s">
        <v>58</v>
      </c>
      <c r="Z4" s="104" t="s">
        <v>17</v>
      </c>
      <c r="AA4" s="104" t="s">
        <v>60</v>
      </c>
      <c r="AB4" s="105" t="s">
        <v>61</v>
      </c>
    </row>
    <row r="5" spans="1:28" x14ac:dyDescent="0.4">
      <c r="B5" s="77" t="s">
        <v>129</v>
      </c>
      <c r="C5" s="70"/>
      <c r="D5" s="70"/>
      <c r="E5" s="70"/>
      <c r="F5" s="70"/>
      <c r="G5" s="78"/>
      <c r="I5" s="85" t="s">
        <v>127</v>
      </c>
      <c r="J5" s="71"/>
      <c r="K5" s="71"/>
      <c r="L5" s="71"/>
      <c r="M5" s="71"/>
      <c r="N5" s="86"/>
      <c r="P5" s="93" t="s">
        <v>129</v>
      </c>
      <c r="Q5" s="72"/>
      <c r="R5" s="72"/>
      <c r="S5" s="72"/>
      <c r="T5" s="72"/>
      <c r="U5" s="94"/>
      <c r="W5" s="99" t="s">
        <v>127</v>
      </c>
      <c r="X5" s="73"/>
      <c r="Y5" s="73"/>
      <c r="Z5" s="73"/>
      <c r="AA5" s="73"/>
      <c r="AB5" s="100"/>
    </row>
    <row r="6" spans="1:28" x14ac:dyDescent="0.4">
      <c r="B6" s="77" t="s">
        <v>108</v>
      </c>
      <c r="C6" s="70">
        <v>5</v>
      </c>
      <c r="D6" s="70">
        <v>5</v>
      </c>
      <c r="E6" s="70">
        <v>5</v>
      </c>
      <c r="F6" s="70">
        <v>5</v>
      </c>
      <c r="G6" s="78">
        <v>-5</v>
      </c>
      <c r="I6" s="85" t="s">
        <v>130</v>
      </c>
      <c r="J6" s="71"/>
      <c r="K6" s="71"/>
      <c r="L6" s="71"/>
      <c r="M6" s="71"/>
      <c r="N6" s="86">
        <v>3</v>
      </c>
      <c r="P6" s="93" t="s">
        <v>108</v>
      </c>
      <c r="Q6" s="72">
        <v>5</v>
      </c>
      <c r="R6" s="72">
        <v>5</v>
      </c>
      <c r="S6" s="72">
        <v>5</v>
      </c>
      <c r="T6" s="72">
        <v>5</v>
      </c>
      <c r="U6" s="94">
        <v>-5</v>
      </c>
      <c r="W6" s="99" t="s">
        <v>130</v>
      </c>
      <c r="X6" s="73"/>
      <c r="Y6" s="73"/>
      <c r="Z6" s="73"/>
      <c r="AA6" s="73"/>
      <c r="AB6" s="100">
        <v>3</v>
      </c>
    </row>
    <row r="7" spans="1:28" x14ac:dyDescent="0.4">
      <c r="B7" s="77" t="s">
        <v>109</v>
      </c>
      <c r="C7" s="70"/>
      <c r="D7" s="70"/>
      <c r="E7" s="70"/>
      <c r="F7" s="70"/>
      <c r="G7" s="78">
        <v>3</v>
      </c>
      <c r="I7" s="85" t="s">
        <v>42</v>
      </c>
      <c r="J7" s="71"/>
      <c r="K7" s="71"/>
      <c r="L7" s="71"/>
      <c r="M7" s="71"/>
      <c r="N7" s="86">
        <v>3</v>
      </c>
      <c r="P7" s="93" t="s">
        <v>109</v>
      </c>
      <c r="Q7" s="72"/>
      <c r="R7" s="72"/>
      <c r="S7" s="72"/>
      <c r="T7" s="72"/>
      <c r="U7" s="94">
        <v>3</v>
      </c>
      <c r="W7" s="99" t="s">
        <v>42</v>
      </c>
      <c r="X7" s="73"/>
      <c r="Y7" s="73"/>
      <c r="Z7" s="73"/>
      <c r="AA7" s="73"/>
      <c r="AB7" s="100">
        <v>3</v>
      </c>
    </row>
    <row r="8" spans="1:28" x14ac:dyDescent="0.4">
      <c r="B8" s="77" t="s">
        <v>110</v>
      </c>
      <c r="C8" s="70">
        <v>3</v>
      </c>
      <c r="D8" s="70"/>
      <c r="E8" s="70"/>
      <c r="F8" s="70"/>
      <c r="G8" s="78">
        <v>3</v>
      </c>
      <c r="I8" s="85" t="s">
        <v>131</v>
      </c>
      <c r="J8" s="71">
        <v>5</v>
      </c>
      <c r="K8" s="71"/>
      <c r="L8" s="71"/>
      <c r="M8" s="71"/>
      <c r="N8" s="86"/>
      <c r="P8" s="93" t="s">
        <v>110</v>
      </c>
      <c r="Q8" s="72">
        <v>3</v>
      </c>
      <c r="R8" s="72"/>
      <c r="S8" s="72"/>
      <c r="T8" s="72"/>
      <c r="U8" s="94">
        <v>3</v>
      </c>
      <c r="W8" s="99" t="s">
        <v>163</v>
      </c>
      <c r="X8" s="73"/>
      <c r="Y8" s="73"/>
      <c r="Z8" s="73"/>
      <c r="AA8" s="73"/>
      <c r="AB8" s="100">
        <v>5</v>
      </c>
    </row>
    <row r="9" spans="1:28" x14ac:dyDescent="0.4">
      <c r="B9" s="77" t="s">
        <v>111</v>
      </c>
      <c r="C9" s="70">
        <v>10</v>
      </c>
      <c r="D9" s="70"/>
      <c r="E9" s="70"/>
      <c r="F9" s="70"/>
      <c r="G9" s="78"/>
      <c r="I9" s="85" t="s">
        <v>132</v>
      </c>
      <c r="J9" s="71">
        <v>5</v>
      </c>
      <c r="K9" s="71">
        <v>5</v>
      </c>
      <c r="L9" s="71"/>
      <c r="M9" s="71"/>
      <c r="N9" s="86"/>
      <c r="P9" s="93" t="s">
        <v>111</v>
      </c>
      <c r="Q9" s="72">
        <v>10</v>
      </c>
      <c r="R9" s="72"/>
      <c r="S9" s="72"/>
      <c r="T9" s="72"/>
      <c r="U9" s="94"/>
      <c r="W9" s="99" t="s">
        <v>131</v>
      </c>
      <c r="X9" s="73">
        <v>5</v>
      </c>
      <c r="Y9" s="73"/>
      <c r="Z9" s="73"/>
      <c r="AA9" s="73"/>
      <c r="AB9" s="100"/>
    </row>
    <row r="10" spans="1:28" x14ac:dyDescent="0.4">
      <c r="B10" s="77" t="s">
        <v>29</v>
      </c>
      <c r="C10" s="70">
        <v>15</v>
      </c>
      <c r="D10" s="70"/>
      <c r="E10" s="70">
        <v>15</v>
      </c>
      <c r="F10" s="70"/>
      <c r="G10" s="78">
        <v>15</v>
      </c>
      <c r="I10" s="85" t="s">
        <v>44</v>
      </c>
      <c r="J10" s="71">
        <v>3</v>
      </c>
      <c r="K10" s="71">
        <v>3</v>
      </c>
      <c r="L10" s="71">
        <v>3</v>
      </c>
      <c r="M10" s="71"/>
      <c r="N10" s="86"/>
      <c r="P10" s="93" t="s">
        <v>29</v>
      </c>
      <c r="Q10" s="72">
        <v>15</v>
      </c>
      <c r="R10" s="72"/>
      <c r="S10" s="72">
        <v>15</v>
      </c>
      <c r="T10" s="72"/>
      <c r="U10" s="94">
        <v>15</v>
      </c>
      <c r="W10" s="99" t="s">
        <v>132</v>
      </c>
      <c r="X10" s="73">
        <v>5</v>
      </c>
      <c r="Y10" s="73">
        <v>5</v>
      </c>
      <c r="Z10" s="73"/>
      <c r="AA10" s="73"/>
      <c r="AB10" s="100"/>
    </row>
    <row r="11" spans="1:28" x14ac:dyDescent="0.4">
      <c r="B11" s="77" t="s">
        <v>34</v>
      </c>
      <c r="C11" s="70">
        <v>-5</v>
      </c>
      <c r="D11" s="70">
        <v>-5</v>
      </c>
      <c r="E11" s="70">
        <v>-5</v>
      </c>
      <c r="F11" s="70">
        <v>-5</v>
      </c>
      <c r="G11" s="78">
        <v>-5</v>
      </c>
      <c r="I11" s="85" t="s">
        <v>133</v>
      </c>
      <c r="J11" s="71"/>
      <c r="K11" s="71"/>
      <c r="L11" s="71"/>
      <c r="M11" s="71">
        <v>3</v>
      </c>
      <c r="N11" s="86">
        <v>3</v>
      </c>
      <c r="P11" s="93" t="s">
        <v>141</v>
      </c>
      <c r="Q11" s="72">
        <v>15</v>
      </c>
      <c r="R11" s="72">
        <v>15</v>
      </c>
      <c r="S11" s="72">
        <v>15</v>
      </c>
      <c r="T11" s="72"/>
      <c r="U11" s="94"/>
      <c r="W11" s="99" t="s">
        <v>44</v>
      </c>
      <c r="X11" s="73">
        <v>3</v>
      </c>
      <c r="Y11" s="73">
        <v>3</v>
      </c>
      <c r="Z11" s="73">
        <v>3</v>
      </c>
      <c r="AA11" s="73"/>
      <c r="AB11" s="100"/>
    </row>
    <row r="12" spans="1:28" x14ac:dyDescent="0.4">
      <c r="B12" s="77" t="s">
        <v>27</v>
      </c>
      <c r="C12" s="70">
        <v>10</v>
      </c>
      <c r="D12" s="70">
        <v>10</v>
      </c>
      <c r="E12" s="70">
        <v>10</v>
      </c>
      <c r="F12" s="70">
        <v>-10</v>
      </c>
      <c r="G12" s="78">
        <v>-10</v>
      </c>
      <c r="I12" s="85" t="s">
        <v>134</v>
      </c>
      <c r="J12" s="71"/>
      <c r="K12" s="71"/>
      <c r="L12" s="71"/>
      <c r="M12" s="71"/>
      <c r="N12" s="86">
        <v>5</v>
      </c>
      <c r="P12" s="93" t="s">
        <v>34</v>
      </c>
      <c r="Q12" s="72">
        <v>-5</v>
      </c>
      <c r="R12" s="72">
        <v>-5</v>
      </c>
      <c r="S12" s="72">
        <v>-5</v>
      </c>
      <c r="T12" s="72">
        <v>-5</v>
      </c>
      <c r="U12" s="94">
        <v>-5</v>
      </c>
      <c r="W12" s="99" t="s">
        <v>133</v>
      </c>
      <c r="X12" s="73"/>
      <c r="Y12" s="73"/>
      <c r="Z12" s="73"/>
      <c r="AA12" s="73">
        <v>3</v>
      </c>
      <c r="AB12" s="100">
        <v>3</v>
      </c>
    </row>
    <row r="13" spans="1:28" x14ac:dyDescent="0.4">
      <c r="B13" s="77" t="s">
        <v>28</v>
      </c>
      <c r="C13" s="70"/>
      <c r="D13" s="70"/>
      <c r="E13" s="70">
        <v>15</v>
      </c>
      <c r="F13" s="70"/>
      <c r="G13" s="78"/>
      <c r="I13" s="85" t="s">
        <v>43</v>
      </c>
      <c r="J13" s="71"/>
      <c r="K13" s="71"/>
      <c r="L13" s="71"/>
      <c r="M13" s="71">
        <v>10</v>
      </c>
      <c r="N13" s="86"/>
      <c r="P13" s="93" t="s">
        <v>27</v>
      </c>
      <c r="Q13" s="72">
        <v>10</v>
      </c>
      <c r="R13" s="72">
        <v>10</v>
      </c>
      <c r="S13" s="72">
        <v>10</v>
      </c>
      <c r="T13" s="72">
        <v>-10</v>
      </c>
      <c r="U13" s="94">
        <v>-10</v>
      </c>
      <c r="W13" s="99" t="s">
        <v>134</v>
      </c>
      <c r="X13" s="73"/>
      <c r="Y13" s="73"/>
      <c r="Z13" s="73"/>
      <c r="AA13" s="73"/>
      <c r="AB13" s="100">
        <v>5</v>
      </c>
    </row>
    <row r="14" spans="1:28" x14ac:dyDescent="0.4">
      <c r="B14" s="77" t="s">
        <v>62</v>
      </c>
      <c r="C14" s="70">
        <v>-10</v>
      </c>
      <c r="D14" s="70">
        <v>-10</v>
      </c>
      <c r="E14" s="70">
        <v>-10</v>
      </c>
      <c r="F14" s="70">
        <v>-10</v>
      </c>
      <c r="G14" s="78">
        <v>-10</v>
      </c>
      <c r="I14" s="85" t="s">
        <v>128</v>
      </c>
      <c r="J14" s="71"/>
      <c r="K14" s="71"/>
      <c r="L14" s="71"/>
      <c r="M14" s="71"/>
      <c r="N14" s="86"/>
      <c r="P14" s="93" t="s">
        <v>28</v>
      </c>
      <c r="Q14" s="72"/>
      <c r="R14" s="72"/>
      <c r="S14" s="72">
        <v>15</v>
      </c>
      <c r="T14" s="72"/>
      <c r="U14" s="94"/>
      <c r="W14" s="99" t="s">
        <v>43</v>
      </c>
      <c r="X14" s="73"/>
      <c r="Y14" s="73"/>
      <c r="Z14" s="73"/>
      <c r="AA14" s="73">
        <v>10</v>
      </c>
      <c r="AB14" s="100"/>
    </row>
    <row r="15" spans="1:28" x14ac:dyDescent="0.4">
      <c r="B15" s="77" t="s">
        <v>35</v>
      </c>
      <c r="C15" s="70"/>
      <c r="D15" s="70"/>
      <c r="E15" s="70">
        <v>15</v>
      </c>
      <c r="F15" s="70"/>
      <c r="G15" s="78"/>
      <c r="I15" s="85" t="s">
        <v>135</v>
      </c>
      <c r="J15" s="71"/>
      <c r="K15" s="71"/>
      <c r="L15" s="71"/>
      <c r="M15" s="71"/>
      <c r="N15" s="86">
        <v>3</v>
      </c>
      <c r="P15" s="93" t="s">
        <v>62</v>
      </c>
      <c r="Q15" s="72">
        <v>-10</v>
      </c>
      <c r="R15" s="72">
        <v>-10</v>
      </c>
      <c r="S15" s="72">
        <v>-10</v>
      </c>
      <c r="T15" s="72">
        <v>-10</v>
      </c>
      <c r="U15" s="94">
        <v>-10</v>
      </c>
      <c r="W15" s="99" t="s">
        <v>164</v>
      </c>
      <c r="X15" s="73">
        <v>5</v>
      </c>
      <c r="Y15" s="73"/>
      <c r="Z15" s="73"/>
      <c r="AA15" s="73"/>
      <c r="AB15" s="100"/>
    </row>
    <row r="16" spans="1:28" x14ac:dyDescent="0.4">
      <c r="B16" s="77" t="s">
        <v>38</v>
      </c>
      <c r="C16" s="70"/>
      <c r="D16" s="70"/>
      <c r="E16" s="70"/>
      <c r="F16" s="70">
        <v>5</v>
      </c>
      <c r="G16" s="78"/>
      <c r="I16" s="85" t="s">
        <v>47</v>
      </c>
      <c r="J16" s="71"/>
      <c r="K16" s="71"/>
      <c r="L16" s="71"/>
      <c r="M16" s="71"/>
      <c r="N16" s="86">
        <v>3</v>
      </c>
      <c r="P16" s="93" t="s">
        <v>35</v>
      </c>
      <c r="Q16" s="72"/>
      <c r="R16" s="72"/>
      <c r="S16" s="72">
        <v>15</v>
      </c>
      <c r="T16" s="72"/>
      <c r="U16" s="94"/>
      <c r="W16" s="99" t="s">
        <v>165</v>
      </c>
      <c r="X16" s="73"/>
      <c r="Y16" s="73">
        <v>10</v>
      </c>
      <c r="Z16" s="73"/>
      <c r="AA16" s="73"/>
      <c r="AB16" s="100"/>
    </row>
    <row r="17" spans="2:28" x14ac:dyDescent="0.4">
      <c r="B17" s="77" t="s">
        <v>112</v>
      </c>
      <c r="C17" s="70">
        <v>5</v>
      </c>
      <c r="D17" s="70">
        <v>-5</v>
      </c>
      <c r="E17" s="70">
        <v>5</v>
      </c>
      <c r="F17" s="70">
        <v>-5</v>
      </c>
      <c r="G17" s="78">
        <v>-5</v>
      </c>
      <c r="I17" s="85" t="s">
        <v>136</v>
      </c>
      <c r="J17" s="71">
        <v>3</v>
      </c>
      <c r="K17" s="71"/>
      <c r="L17" s="71"/>
      <c r="M17" s="71"/>
      <c r="N17" s="86"/>
      <c r="P17" s="93" t="s">
        <v>142</v>
      </c>
      <c r="Q17" s="72">
        <v>15</v>
      </c>
      <c r="R17" s="72">
        <v>15</v>
      </c>
      <c r="S17" s="72"/>
      <c r="T17" s="72"/>
      <c r="U17" s="94">
        <v>15</v>
      </c>
      <c r="W17" s="99" t="s">
        <v>166</v>
      </c>
      <c r="X17" s="73"/>
      <c r="Y17" s="73"/>
      <c r="Z17" s="73"/>
      <c r="AA17" s="73">
        <v>5</v>
      </c>
      <c r="AB17" s="100"/>
    </row>
    <row r="18" spans="2:28" x14ac:dyDescent="0.4">
      <c r="B18" s="77" t="s">
        <v>41</v>
      </c>
      <c r="C18" s="70"/>
      <c r="D18" s="70">
        <v>3</v>
      </c>
      <c r="E18" s="70"/>
      <c r="F18" s="70"/>
      <c r="G18" s="78"/>
      <c r="I18" s="85" t="s">
        <v>137</v>
      </c>
      <c r="J18" s="71">
        <v>5</v>
      </c>
      <c r="K18" s="71"/>
      <c r="L18" s="71">
        <v>5</v>
      </c>
      <c r="M18" s="71"/>
      <c r="N18" s="86"/>
      <c r="P18" s="93" t="s">
        <v>38</v>
      </c>
      <c r="Q18" s="72"/>
      <c r="R18" s="72"/>
      <c r="S18" s="72"/>
      <c r="T18" s="72">
        <v>5</v>
      </c>
      <c r="U18" s="94"/>
      <c r="W18" s="99" t="s">
        <v>167</v>
      </c>
      <c r="X18" s="73"/>
      <c r="Y18" s="73">
        <v>5</v>
      </c>
      <c r="Z18" s="73"/>
      <c r="AA18" s="73"/>
      <c r="AB18" s="100"/>
    </row>
    <row r="19" spans="2:28" x14ac:dyDescent="0.4">
      <c r="B19" s="77" t="s">
        <v>113</v>
      </c>
      <c r="C19" s="70">
        <v>3</v>
      </c>
      <c r="D19" s="70"/>
      <c r="E19" s="70"/>
      <c r="F19" s="70"/>
      <c r="G19" s="78"/>
      <c r="I19" s="85" t="s">
        <v>49</v>
      </c>
      <c r="J19" s="71">
        <v>15</v>
      </c>
      <c r="K19" s="71"/>
      <c r="L19" s="71"/>
      <c r="M19" s="71"/>
      <c r="N19" s="86"/>
      <c r="P19" s="93" t="s">
        <v>143</v>
      </c>
      <c r="Q19" s="72"/>
      <c r="R19" s="72"/>
      <c r="S19" s="72"/>
      <c r="T19" s="72">
        <v>15</v>
      </c>
      <c r="U19" s="94"/>
      <c r="W19" s="99" t="s">
        <v>128</v>
      </c>
      <c r="X19" s="73"/>
      <c r="Y19" s="73"/>
      <c r="Z19" s="73"/>
      <c r="AA19" s="73"/>
      <c r="AB19" s="100"/>
    </row>
    <row r="20" spans="2:28" x14ac:dyDescent="0.4">
      <c r="B20" s="77" t="s">
        <v>114</v>
      </c>
      <c r="C20" s="70">
        <v>5</v>
      </c>
      <c r="D20" s="70">
        <v>5</v>
      </c>
      <c r="E20" s="70"/>
      <c r="F20" s="70"/>
      <c r="G20" s="78"/>
      <c r="I20" s="85" t="s">
        <v>48</v>
      </c>
      <c r="J20" s="71"/>
      <c r="K20" s="71">
        <v>3</v>
      </c>
      <c r="L20" s="71"/>
      <c r="M20" s="71"/>
      <c r="N20" s="86"/>
      <c r="P20" s="93" t="s">
        <v>144</v>
      </c>
      <c r="Q20" s="72"/>
      <c r="R20" s="72">
        <v>15</v>
      </c>
      <c r="S20" s="72"/>
      <c r="T20" s="72"/>
      <c r="U20" s="94"/>
      <c r="W20" s="99" t="s">
        <v>135</v>
      </c>
      <c r="X20" s="73"/>
      <c r="Y20" s="73"/>
      <c r="Z20" s="73"/>
      <c r="AA20" s="73"/>
      <c r="AB20" s="100">
        <v>3</v>
      </c>
    </row>
    <row r="21" spans="2:28" x14ac:dyDescent="0.4">
      <c r="B21" s="77" t="s">
        <v>63</v>
      </c>
      <c r="C21" s="70">
        <v>5</v>
      </c>
      <c r="D21" s="70"/>
      <c r="E21" s="70"/>
      <c r="F21" s="70"/>
      <c r="G21" s="78"/>
      <c r="I21" s="85" t="s">
        <v>138</v>
      </c>
      <c r="J21" s="71"/>
      <c r="K21" s="71"/>
      <c r="L21" s="71"/>
      <c r="M21" s="71"/>
      <c r="N21" s="86">
        <v>5</v>
      </c>
      <c r="P21" s="93" t="s">
        <v>112</v>
      </c>
      <c r="Q21" s="72">
        <v>5</v>
      </c>
      <c r="R21" s="72">
        <v>-5</v>
      </c>
      <c r="S21" s="72">
        <v>5</v>
      </c>
      <c r="T21" s="72">
        <v>-5</v>
      </c>
      <c r="U21" s="94">
        <v>-5</v>
      </c>
      <c r="W21" s="99" t="s">
        <v>47</v>
      </c>
      <c r="X21" s="73"/>
      <c r="Y21" s="73"/>
      <c r="Z21" s="73"/>
      <c r="AA21" s="73"/>
      <c r="AB21" s="100">
        <v>3</v>
      </c>
    </row>
    <row r="22" spans="2:28" x14ac:dyDescent="0.4">
      <c r="B22" s="77" t="s">
        <v>40</v>
      </c>
      <c r="C22" s="70">
        <v>5</v>
      </c>
      <c r="D22" s="70">
        <v>-5</v>
      </c>
      <c r="E22" s="70">
        <v>5</v>
      </c>
      <c r="F22" s="70">
        <v>5</v>
      </c>
      <c r="G22" s="78">
        <v>-5</v>
      </c>
      <c r="I22" s="85" t="s">
        <v>139</v>
      </c>
      <c r="J22" s="71"/>
      <c r="K22" s="71"/>
      <c r="L22" s="71"/>
      <c r="M22" s="71">
        <v>5</v>
      </c>
      <c r="N22" s="86"/>
      <c r="P22" s="93" t="s">
        <v>145</v>
      </c>
      <c r="Q22" s="72">
        <v>15</v>
      </c>
      <c r="R22" s="72"/>
      <c r="S22" s="72"/>
      <c r="T22" s="72"/>
      <c r="U22" s="94"/>
      <c r="W22" s="99" t="s">
        <v>168</v>
      </c>
      <c r="X22" s="73"/>
      <c r="Y22" s="73"/>
      <c r="Z22" s="73">
        <v>15</v>
      </c>
      <c r="AA22" s="73"/>
      <c r="AB22" s="100">
        <v>15</v>
      </c>
    </row>
    <row r="23" spans="2:28" x14ac:dyDescent="0.4">
      <c r="B23" s="77" t="s">
        <v>39</v>
      </c>
      <c r="C23" s="70"/>
      <c r="D23" s="70">
        <v>3</v>
      </c>
      <c r="E23" s="70"/>
      <c r="F23" s="70"/>
      <c r="G23" s="78"/>
      <c r="I23" s="85" t="s">
        <v>50</v>
      </c>
      <c r="J23" s="71"/>
      <c r="K23" s="71"/>
      <c r="L23" s="71"/>
      <c r="M23" s="71">
        <v>5</v>
      </c>
      <c r="N23" s="86">
        <v>5</v>
      </c>
      <c r="P23" s="93" t="s">
        <v>41</v>
      </c>
      <c r="Q23" s="72"/>
      <c r="R23" s="72">
        <v>3</v>
      </c>
      <c r="S23" s="72"/>
      <c r="T23" s="72"/>
      <c r="U23" s="94"/>
      <c r="W23" s="99" t="s">
        <v>169</v>
      </c>
      <c r="X23" s="73"/>
      <c r="Y23" s="73"/>
      <c r="Z23" s="73"/>
      <c r="AA23" s="73"/>
      <c r="AB23" s="100">
        <v>10</v>
      </c>
    </row>
    <row r="24" spans="2:28" x14ac:dyDescent="0.4">
      <c r="B24" s="77" t="s">
        <v>115</v>
      </c>
      <c r="C24" s="70">
        <v>5</v>
      </c>
      <c r="D24" s="70"/>
      <c r="E24" s="70"/>
      <c r="F24" s="70"/>
      <c r="G24" s="78"/>
      <c r="I24" s="85" t="s">
        <v>51</v>
      </c>
      <c r="J24" s="71"/>
      <c r="K24" s="71"/>
      <c r="L24" s="71"/>
      <c r="M24" s="71"/>
      <c r="N24" s="86">
        <v>15</v>
      </c>
      <c r="P24" s="93" t="s">
        <v>113</v>
      </c>
      <c r="Q24" s="72">
        <v>3</v>
      </c>
      <c r="R24" s="72"/>
      <c r="S24" s="72"/>
      <c r="T24" s="72"/>
      <c r="U24" s="94"/>
      <c r="W24" s="99" t="s">
        <v>170</v>
      </c>
      <c r="X24" s="73"/>
      <c r="Y24" s="73"/>
      <c r="Z24" s="73">
        <v>10</v>
      </c>
      <c r="AA24" s="73"/>
      <c r="AB24" s="100"/>
    </row>
    <row r="25" spans="2:28" x14ac:dyDescent="0.4">
      <c r="B25" s="77" t="s">
        <v>116</v>
      </c>
      <c r="C25" s="70">
        <v>3</v>
      </c>
      <c r="D25" s="70"/>
      <c r="E25" s="70"/>
      <c r="F25" s="70"/>
      <c r="G25" s="78"/>
      <c r="I25" s="85" t="s">
        <v>31</v>
      </c>
      <c r="J25" s="71">
        <v>15</v>
      </c>
      <c r="K25" s="71">
        <v>15</v>
      </c>
      <c r="L25" s="71">
        <v>15</v>
      </c>
      <c r="M25" s="71">
        <v>-15</v>
      </c>
      <c r="N25" s="86">
        <v>-15</v>
      </c>
      <c r="P25" s="93" t="s">
        <v>114</v>
      </c>
      <c r="Q25" s="72">
        <v>5</v>
      </c>
      <c r="R25" s="72">
        <v>5</v>
      </c>
      <c r="S25" s="72"/>
      <c r="T25" s="72"/>
      <c r="U25" s="94"/>
      <c r="W25" s="99" t="s">
        <v>171</v>
      </c>
      <c r="X25" s="73"/>
      <c r="Y25" s="73"/>
      <c r="Z25" s="73">
        <v>10</v>
      </c>
      <c r="AA25" s="73">
        <v>10</v>
      </c>
      <c r="AB25" s="100">
        <v>10</v>
      </c>
    </row>
    <row r="26" spans="2:28" x14ac:dyDescent="0.4">
      <c r="B26" s="77" t="s">
        <v>117</v>
      </c>
      <c r="C26" s="70">
        <v>5</v>
      </c>
      <c r="D26" s="70"/>
      <c r="E26" s="70"/>
      <c r="F26" s="70"/>
      <c r="G26" s="78"/>
      <c r="I26" s="85" t="s">
        <v>24</v>
      </c>
      <c r="J26" s="71">
        <v>15</v>
      </c>
      <c r="K26" s="71">
        <v>15</v>
      </c>
      <c r="L26" s="71">
        <v>15</v>
      </c>
      <c r="M26" s="71">
        <v>15</v>
      </c>
      <c r="N26" s="86">
        <v>15</v>
      </c>
      <c r="P26" s="93" t="s">
        <v>146</v>
      </c>
      <c r="Q26" s="72">
        <v>15</v>
      </c>
      <c r="R26" s="72">
        <v>15</v>
      </c>
      <c r="S26" s="72">
        <v>15</v>
      </c>
      <c r="T26" s="72"/>
      <c r="U26" s="94"/>
      <c r="W26" s="99" t="s">
        <v>136</v>
      </c>
      <c r="X26" s="73">
        <v>3</v>
      </c>
      <c r="Y26" s="73"/>
      <c r="Z26" s="73"/>
      <c r="AA26" s="73"/>
      <c r="AB26" s="100"/>
    </row>
    <row r="27" spans="2:28" x14ac:dyDescent="0.4">
      <c r="B27" s="77" t="s">
        <v>33</v>
      </c>
      <c r="C27" s="70"/>
      <c r="D27" s="70"/>
      <c r="E27" s="70"/>
      <c r="F27" s="70">
        <v>5</v>
      </c>
      <c r="G27" s="78"/>
      <c r="I27" s="85" t="s">
        <v>126</v>
      </c>
      <c r="J27" s="71"/>
      <c r="K27" s="71"/>
      <c r="L27" s="71"/>
      <c r="M27" s="71"/>
      <c r="N27" s="86"/>
      <c r="P27" s="93" t="s">
        <v>147</v>
      </c>
      <c r="Q27" s="72"/>
      <c r="R27" s="72">
        <v>10</v>
      </c>
      <c r="S27" s="72">
        <v>10</v>
      </c>
      <c r="T27" s="72"/>
      <c r="U27" s="94"/>
      <c r="W27" s="99" t="s">
        <v>137</v>
      </c>
      <c r="X27" s="73">
        <v>5</v>
      </c>
      <c r="Y27" s="73"/>
      <c r="Z27" s="73">
        <v>5</v>
      </c>
      <c r="AA27" s="73"/>
      <c r="AB27" s="100"/>
    </row>
    <row r="28" spans="2:28" x14ac:dyDescent="0.4">
      <c r="B28" s="77" t="s">
        <v>32</v>
      </c>
      <c r="C28" s="70">
        <v>10</v>
      </c>
      <c r="D28" s="70"/>
      <c r="E28" s="70"/>
      <c r="F28" s="70"/>
      <c r="G28" s="78"/>
      <c r="I28" s="85" t="s">
        <v>140</v>
      </c>
      <c r="J28" s="71"/>
      <c r="K28" s="71"/>
      <c r="L28" s="71"/>
      <c r="M28" s="71"/>
      <c r="N28" s="86">
        <v>3</v>
      </c>
      <c r="P28" s="93" t="s">
        <v>148</v>
      </c>
      <c r="Q28" s="72">
        <v>10</v>
      </c>
      <c r="R28" s="72"/>
      <c r="S28" s="72"/>
      <c r="T28" s="72"/>
      <c r="U28" s="94">
        <v>10</v>
      </c>
      <c r="W28" s="99" t="s">
        <v>49</v>
      </c>
      <c r="X28" s="73">
        <v>15</v>
      </c>
      <c r="Y28" s="73"/>
      <c r="Z28" s="73"/>
      <c r="AA28" s="73"/>
      <c r="AB28" s="100"/>
    </row>
    <row r="29" spans="2:28" x14ac:dyDescent="0.4">
      <c r="B29" s="77" t="s">
        <v>21</v>
      </c>
      <c r="C29" s="70">
        <v>10</v>
      </c>
      <c r="D29" s="70">
        <v>10</v>
      </c>
      <c r="E29" s="70">
        <v>10</v>
      </c>
      <c r="F29" s="70">
        <v>-10</v>
      </c>
      <c r="G29" s="78">
        <v>-10</v>
      </c>
      <c r="I29" s="85" t="s">
        <v>52</v>
      </c>
      <c r="J29" s="71"/>
      <c r="K29" s="71"/>
      <c r="L29" s="71"/>
      <c r="M29" s="71"/>
      <c r="N29" s="86">
        <v>3</v>
      </c>
      <c r="P29" s="93" t="s">
        <v>63</v>
      </c>
      <c r="Q29" s="72">
        <v>5</v>
      </c>
      <c r="R29" s="72"/>
      <c r="S29" s="72"/>
      <c r="T29" s="72"/>
      <c r="U29" s="94"/>
      <c r="W29" s="99" t="s">
        <v>48</v>
      </c>
      <c r="X29" s="73"/>
      <c r="Y29" s="73">
        <v>3</v>
      </c>
      <c r="Z29" s="73"/>
      <c r="AA29" s="73"/>
      <c r="AB29" s="100"/>
    </row>
    <row r="30" spans="2:28" x14ac:dyDescent="0.4">
      <c r="B30" s="77" t="s">
        <v>118</v>
      </c>
      <c r="C30" s="70"/>
      <c r="D30" s="70"/>
      <c r="E30" s="70"/>
      <c r="F30" s="70"/>
      <c r="G30" s="78">
        <v>3</v>
      </c>
      <c r="I30" s="85" t="s">
        <v>30</v>
      </c>
      <c r="J30" s="71">
        <v>5</v>
      </c>
      <c r="K30" s="71"/>
      <c r="L30" s="71"/>
      <c r="M30" s="71"/>
      <c r="N30" s="86"/>
      <c r="P30" s="93" t="s">
        <v>40</v>
      </c>
      <c r="Q30" s="72">
        <v>5</v>
      </c>
      <c r="R30" s="72">
        <v>-5</v>
      </c>
      <c r="S30" s="72">
        <v>5</v>
      </c>
      <c r="T30" s="72">
        <v>5</v>
      </c>
      <c r="U30" s="94">
        <v>-5</v>
      </c>
      <c r="W30" s="99" t="s">
        <v>138</v>
      </c>
      <c r="X30" s="73"/>
      <c r="Y30" s="73"/>
      <c r="Z30" s="73"/>
      <c r="AA30" s="73"/>
      <c r="AB30" s="100">
        <v>5</v>
      </c>
    </row>
    <row r="31" spans="2:28" x14ac:dyDescent="0.4">
      <c r="B31" s="77" t="s">
        <v>119</v>
      </c>
      <c r="C31" s="70">
        <v>10</v>
      </c>
      <c r="D31" s="70"/>
      <c r="E31" s="70"/>
      <c r="F31" s="70"/>
      <c r="G31" s="78"/>
      <c r="I31" s="85" t="s">
        <v>56</v>
      </c>
      <c r="J31" s="71">
        <v>10</v>
      </c>
      <c r="K31" s="71"/>
      <c r="L31" s="71">
        <v>10</v>
      </c>
      <c r="M31" s="71"/>
      <c r="N31" s="86"/>
      <c r="P31" s="93" t="s">
        <v>39</v>
      </c>
      <c r="Q31" s="72"/>
      <c r="R31" s="72">
        <v>3</v>
      </c>
      <c r="S31" s="72"/>
      <c r="T31" s="72"/>
      <c r="U31" s="94"/>
      <c r="W31" s="99" t="s">
        <v>139</v>
      </c>
      <c r="X31" s="73"/>
      <c r="Y31" s="73"/>
      <c r="Z31" s="73"/>
      <c r="AA31" s="73">
        <v>5</v>
      </c>
      <c r="AB31" s="100"/>
    </row>
    <row r="32" spans="2:28" x14ac:dyDescent="0.4">
      <c r="B32" s="77" t="s">
        <v>120</v>
      </c>
      <c r="C32" s="70"/>
      <c r="D32" s="70"/>
      <c r="E32" s="70"/>
      <c r="F32" s="70"/>
      <c r="G32" s="78">
        <v>10</v>
      </c>
      <c r="I32" s="85" t="s">
        <v>53</v>
      </c>
      <c r="J32" s="71"/>
      <c r="K32" s="71"/>
      <c r="L32" s="71"/>
      <c r="M32" s="71">
        <v>3</v>
      </c>
      <c r="N32" s="86">
        <v>3</v>
      </c>
      <c r="P32" s="93" t="s">
        <v>149</v>
      </c>
      <c r="Q32" s="72"/>
      <c r="R32" s="72">
        <v>10</v>
      </c>
      <c r="S32" s="72">
        <v>10</v>
      </c>
      <c r="T32" s="72"/>
      <c r="U32" s="94"/>
      <c r="W32" s="99" t="s">
        <v>50</v>
      </c>
      <c r="X32" s="73"/>
      <c r="Y32" s="73"/>
      <c r="Z32" s="73"/>
      <c r="AA32" s="73">
        <v>5</v>
      </c>
      <c r="AB32" s="100">
        <v>5</v>
      </c>
    </row>
    <row r="33" spans="2:28" x14ac:dyDescent="0.4">
      <c r="B33" s="77" t="s">
        <v>20</v>
      </c>
      <c r="C33" s="70"/>
      <c r="D33" s="70"/>
      <c r="E33" s="70"/>
      <c r="F33" s="70"/>
      <c r="G33" s="78">
        <v>10</v>
      </c>
      <c r="I33" s="85" t="s">
        <v>54</v>
      </c>
      <c r="J33" s="71">
        <v>-15</v>
      </c>
      <c r="K33" s="71">
        <v>-15</v>
      </c>
      <c r="L33" s="71">
        <v>-15</v>
      </c>
      <c r="M33" s="71">
        <v>-15</v>
      </c>
      <c r="N33" s="86">
        <v>-15</v>
      </c>
      <c r="P33" s="93" t="s">
        <v>150</v>
      </c>
      <c r="Q33" s="72">
        <v>10</v>
      </c>
      <c r="R33" s="72"/>
      <c r="S33" s="72"/>
      <c r="T33" s="72"/>
      <c r="U33" s="94">
        <v>10</v>
      </c>
      <c r="W33" s="99" t="s">
        <v>51</v>
      </c>
      <c r="X33" s="73"/>
      <c r="Y33" s="73"/>
      <c r="Z33" s="73"/>
      <c r="AA33" s="73"/>
      <c r="AB33" s="100">
        <v>15</v>
      </c>
    </row>
    <row r="34" spans="2:28" x14ac:dyDescent="0.4">
      <c r="B34" s="77" t="s">
        <v>36</v>
      </c>
      <c r="C34" s="70"/>
      <c r="D34" s="70"/>
      <c r="E34" s="70"/>
      <c r="F34" s="70"/>
      <c r="G34" s="78">
        <v>15</v>
      </c>
      <c r="I34" s="85" t="s">
        <v>55</v>
      </c>
      <c r="J34" s="71"/>
      <c r="K34" s="71"/>
      <c r="L34" s="71">
        <v>15</v>
      </c>
      <c r="M34" s="71"/>
      <c r="N34" s="86"/>
      <c r="P34" s="93" t="s">
        <v>151</v>
      </c>
      <c r="Q34" s="72"/>
      <c r="R34" s="72">
        <v>10</v>
      </c>
      <c r="S34" s="72"/>
      <c r="T34" s="72"/>
      <c r="U34" s="94"/>
      <c r="W34" s="99" t="s">
        <v>31</v>
      </c>
      <c r="X34" s="73">
        <v>15</v>
      </c>
      <c r="Y34" s="73">
        <v>15</v>
      </c>
      <c r="Z34" s="73">
        <v>15</v>
      </c>
      <c r="AA34" s="73">
        <v>-15</v>
      </c>
      <c r="AB34" s="100">
        <v>-15</v>
      </c>
    </row>
    <row r="35" spans="2:28" ht="16.5" thickBot="1" x14ac:dyDescent="0.45">
      <c r="B35" s="77" t="s">
        <v>121</v>
      </c>
      <c r="C35" s="70"/>
      <c r="D35" s="70"/>
      <c r="E35" s="70"/>
      <c r="F35" s="70">
        <v>3</v>
      </c>
      <c r="G35" s="78"/>
      <c r="I35" s="87" t="s">
        <v>26</v>
      </c>
      <c r="J35" s="88"/>
      <c r="K35" s="88">
        <v>5</v>
      </c>
      <c r="L35" s="88"/>
      <c r="M35" s="88"/>
      <c r="N35" s="89"/>
      <c r="P35" s="93" t="s">
        <v>115</v>
      </c>
      <c r="Q35" s="72">
        <v>5</v>
      </c>
      <c r="R35" s="72"/>
      <c r="S35" s="72"/>
      <c r="T35" s="72"/>
      <c r="U35" s="94"/>
      <c r="W35" s="99" t="s">
        <v>24</v>
      </c>
      <c r="X35" s="73">
        <v>15</v>
      </c>
      <c r="Y35" s="73">
        <v>15</v>
      </c>
      <c r="Z35" s="73">
        <v>15</v>
      </c>
      <c r="AA35" s="73">
        <v>15</v>
      </c>
      <c r="AB35" s="100">
        <v>15</v>
      </c>
    </row>
    <row r="36" spans="2:28" x14ac:dyDescent="0.4">
      <c r="B36" s="77" t="s">
        <v>122</v>
      </c>
      <c r="C36" s="70"/>
      <c r="D36" s="70"/>
      <c r="E36" s="70"/>
      <c r="F36" s="70">
        <v>3</v>
      </c>
      <c r="G36" s="78"/>
      <c r="P36" s="93" t="s">
        <v>152</v>
      </c>
      <c r="Q36" s="72">
        <v>15</v>
      </c>
      <c r="R36" s="72"/>
      <c r="S36" s="72"/>
      <c r="T36" s="72"/>
      <c r="U36" s="94"/>
      <c r="W36" s="99" t="s">
        <v>172</v>
      </c>
      <c r="X36" s="73">
        <v>10</v>
      </c>
      <c r="Y36" s="73">
        <v>10</v>
      </c>
      <c r="Z36" s="73">
        <v>10</v>
      </c>
      <c r="AA36" s="73"/>
      <c r="AB36" s="100"/>
    </row>
    <row r="37" spans="2:28" x14ac:dyDescent="0.4">
      <c r="B37" s="77" t="s">
        <v>19</v>
      </c>
      <c r="C37" s="70"/>
      <c r="D37" s="70"/>
      <c r="E37" s="70"/>
      <c r="F37" s="70">
        <v>5</v>
      </c>
      <c r="G37" s="78"/>
      <c r="P37" s="93" t="s">
        <v>153</v>
      </c>
      <c r="Q37" s="72">
        <v>15</v>
      </c>
      <c r="R37" s="72"/>
      <c r="S37" s="72">
        <v>15</v>
      </c>
      <c r="T37" s="72">
        <v>15</v>
      </c>
      <c r="U37" s="94">
        <v>15</v>
      </c>
      <c r="W37" s="99" t="s">
        <v>173</v>
      </c>
      <c r="X37" s="73">
        <v>15</v>
      </c>
      <c r="Y37" s="73">
        <v>15</v>
      </c>
      <c r="Z37" s="73"/>
      <c r="AA37" s="73"/>
      <c r="AB37" s="100"/>
    </row>
    <row r="38" spans="2:28" x14ac:dyDescent="0.4">
      <c r="B38" s="77" t="s">
        <v>123</v>
      </c>
      <c r="C38" s="70"/>
      <c r="D38" s="70"/>
      <c r="E38" s="70"/>
      <c r="F38" s="70">
        <v>5</v>
      </c>
      <c r="G38" s="78"/>
      <c r="P38" s="93" t="s">
        <v>154</v>
      </c>
      <c r="Q38" s="72">
        <v>15</v>
      </c>
      <c r="R38" s="72">
        <v>15</v>
      </c>
      <c r="S38" s="72"/>
      <c r="T38" s="72"/>
      <c r="U38" s="94">
        <v>15</v>
      </c>
      <c r="W38" s="99" t="s">
        <v>174</v>
      </c>
      <c r="X38" s="73"/>
      <c r="Y38" s="73">
        <v>10</v>
      </c>
      <c r="Z38" s="73"/>
      <c r="AA38" s="73">
        <v>10</v>
      </c>
      <c r="AB38" s="100"/>
    </row>
    <row r="39" spans="2:28" x14ac:dyDescent="0.4">
      <c r="B39" s="77" t="s">
        <v>124</v>
      </c>
      <c r="C39" s="70"/>
      <c r="D39" s="70"/>
      <c r="E39" s="70"/>
      <c r="F39" s="70">
        <v>10</v>
      </c>
      <c r="G39" s="78"/>
      <c r="P39" s="93" t="s">
        <v>155</v>
      </c>
      <c r="Q39" s="72">
        <v>-5</v>
      </c>
      <c r="R39" s="72">
        <v>-5</v>
      </c>
      <c r="S39" s="72">
        <v>-5</v>
      </c>
      <c r="T39" s="72">
        <v>-5</v>
      </c>
      <c r="U39" s="94">
        <v>-5</v>
      </c>
      <c r="W39" s="99" t="s">
        <v>182</v>
      </c>
      <c r="X39" s="73"/>
      <c r="Y39" s="73"/>
      <c r="Z39" s="73">
        <v>10</v>
      </c>
      <c r="AA39" s="73"/>
      <c r="AB39" s="100">
        <v>10</v>
      </c>
    </row>
    <row r="40" spans="2:28" x14ac:dyDescent="0.4">
      <c r="B40" s="77" t="s">
        <v>125</v>
      </c>
      <c r="C40" s="70"/>
      <c r="D40" s="70"/>
      <c r="E40" s="70"/>
      <c r="F40" s="70">
        <v>15</v>
      </c>
      <c r="G40" s="78"/>
      <c r="P40" s="93" t="s">
        <v>156</v>
      </c>
      <c r="Q40" s="72">
        <v>15</v>
      </c>
      <c r="R40" s="72">
        <v>15</v>
      </c>
      <c r="S40" s="72">
        <v>15</v>
      </c>
      <c r="T40" s="72"/>
      <c r="U40" s="94"/>
      <c r="W40" s="99" t="s">
        <v>175</v>
      </c>
      <c r="X40" s="73">
        <v>10</v>
      </c>
      <c r="Y40" s="73"/>
      <c r="Z40" s="73">
        <v>10</v>
      </c>
      <c r="AA40" s="73"/>
      <c r="AB40" s="100"/>
    </row>
    <row r="41" spans="2:28" x14ac:dyDescent="0.4">
      <c r="B41" s="77" t="s">
        <v>37</v>
      </c>
      <c r="C41" s="70">
        <v>5</v>
      </c>
      <c r="D41" s="70">
        <v>5</v>
      </c>
      <c r="E41" s="70">
        <v>5</v>
      </c>
      <c r="F41" s="70">
        <v>-5</v>
      </c>
      <c r="G41" s="78">
        <v>-5</v>
      </c>
      <c r="P41" s="93" t="s">
        <v>116</v>
      </c>
      <c r="Q41" s="72">
        <v>3</v>
      </c>
      <c r="R41" s="72"/>
      <c r="S41" s="72"/>
      <c r="T41" s="72"/>
      <c r="U41" s="94"/>
      <c r="W41" s="99" t="s">
        <v>176</v>
      </c>
      <c r="X41" s="73">
        <v>5</v>
      </c>
      <c r="Y41" s="73">
        <v>5</v>
      </c>
      <c r="Z41" s="73"/>
      <c r="AA41" s="73"/>
      <c r="AB41" s="100"/>
    </row>
    <row r="42" spans="2:28" x14ac:dyDescent="0.4">
      <c r="B42" s="77" t="s">
        <v>22</v>
      </c>
      <c r="C42" s="70">
        <v>5</v>
      </c>
      <c r="D42" s="70">
        <v>5</v>
      </c>
      <c r="E42" s="70">
        <v>5</v>
      </c>
      <c r="F42" s="70">
        <v>-5</v>
      </c>
      <c r="G42" s="78">
        <v>-5</v>
      </c>
      <c r="P42" s="93" t="s">
        <v>117</v>
      </c>
      <c r="Q42" s="72">
        <v>5</v>
      </c>
      <c r="R42" s="72"/>
      <c r="S42" s="72"/>
      <c r="T42" s="72"/>
      <c r="U42" s="94"/>
      <c r="W42" s="99" t="s">
        <v>177</v>
      </c>
      <c r="X42" s="73">
        <v>10</v>
      </c>
      <c r="Y42" s="73">
        <v>10</v>
      </c>
      <c r="Z42" s="73">
        <v>10</v>
      </c>
      <c r="AA42" s="73"/>
      <c r="AB42" s="100"/>
    </row>
    <row r="43" spans="2:28" x14ac:dyDescent="0.4">
      <c r="B43" s="77" t="s">
        <v>45</v>
      </c>
      <c r="C43" s="70"/>
      <c r="D43" s="70"/>
      <c r="E43" s="70"/>
      <c r="F43" s="70">
        <v>3</v>
      </c>
      <c r="G43" s="78"/>
      <c r="P43" s="93" t="s">
        <v>33</v>
      </c>
      <c r="Q43" s="72"/>
      <c r="R43" s="72"/>
      <c r="S43" s="72"/>
      <c r="T43" s="72">
        <v>5</v>
      </c>
      <c r="U43" s="94"/>
      <c r="W43" s="99" t="s">
        <v>178</v>
      </c>
      <c r="X43" s="73"/>
      <c r="Y43" s="73"/>
      <c r="Z43" s="73"/>
      <c r="AA43" s="73">
        <v>10</v>
      </c>
      <c r="AB43" s="100"/>
    </row>
    <row r="44" spans="2:28" ht="16.5" thickBot="1" x14ac:dyDescent="0.45">
      <c r="B44" s="79" t="s">
        <v>46</v>
      </c>
      <c r="C44" s="80"/>
      <c r="D44" s="80"/>
      <c r="E44" s="80"/>
      <c r="F44" s="80"/>
      <c r="G44" s="81">
        <v>3</v>
      </c>
      <c r="P44" s="93" t="s">
        <v>32</v>
      </c>
      <c r="Q44" s="72">
        <v>10</v>
      </c>
      <c r="R44" s="72"/>
      <c r="S44" s="72"/>
      <c r="T44" s="72"/>
      <c r="U44" s="94"/>
      <c r="W44" s="99" t="s">
        <v>179</v>
      </c>
      <c r="X44" s="73"/>
      <c r="Y44" s="73"/>
      <c r="Z44" s="73"/>
      <c r="AA44" s="73"/>
      <c r="AB44" s="100">
        <v>10</v>
      </c>
    </row>
    <row r="45" spans="2:28" x14ac:dyDescent="0.4">
      <c r="P45" s="93" t="s">
        <v>21</v>
      </c>
      <c r="Q45" s="72">
        <v>10</v>
      </c>
      <c r="R45" s="72">
        <v>10</v>
      </c>
      <c r="S45" s="72">
        <v>10</v>
      </c>
      <c r="T45" s="72">
        <v>-10</v>
      </c>
      <c r="U45" s="94">
        <v>-10</v>
      </c>
      <c r="W45" s="99" t="s">
        <v>180</v>
      </c>
      <c r="X45" s="73"/>
      <c r="Y45" s="73">
        <v>15</v>
      </c>
      <c r="Z45" s="73"/>
      <c r="AA45" s="73"/>
      <c r="AB45" s="100"/>
    </row>
    <row r="46" spans="2:28" x14ac:dyDescent="0.4">
      <c r="P46" s="93" t="s">
        <v>157</v>
      </c>
      <c r="Q46" s="72"/>
      <c r="R46" s="72"/>
      <c r="S46" s="72"/>
      <c r="T46" s="72"/>
      <c r="U46" s="94">
        <v>15</v>
      </c>
      <c r="W46" s="99" t="s">
        <v>181</v>
      </c>
      <c r="X46" s="73"/>
      <c r="Y46" s="73">
        <v>10</v>
      </c>
      <c r="Z46" s="73">
        <v>10</v>
      </c>
      <c r="AA46" s="73"/>
      <c r="AB46" s="100"/>
    </row>
    <row r="47" spans="2:28" x14ac:dyDescent="0.4">
      <c r="P47" s="93" t="s">
        <v>118</v>
      </c>
      <c r="Q47" s="72"/>
      <c r="R47" s="72"/>
      <c r="S47" s="72"/>
      <c r="T47" s="72"/>
      <c r="U47" s="94">
        <v>3</v>
      </c>
      <c r="W47" s="99" t="s">
        <v>126</v>
      </c>
      <c r="X47" s="73"/>
      <c r="Y47" s="73"/>
      <c r="Z47" s="73"/>
      <c r="AA47" s="73"/>
      <c r="AB47" s="100"/>
    </row>
    <row r="48" spans="2:28" x14ac:dyDescent="0.4">
      <c r="P48" s="93" t="s">
        <v>119</v>
      </c>
      <c r="Q48" s="72">
        <v>10</v>
      </c>
      <c r="R48" s="72"/>
      <c r="S48" s="72"/>
      <c r="T48" s="72"/>
      <c r="U48" s="94"/>
      <c r="W48" s="99" t="s">
        <v>140</v>
      </c>
      <c r="X48" s="73"/>
      <c r="Y48" s="73"/>
      <c r="Z48" s="73"/>
      <c r="AA48" s="73"/>
      <c r="AB48" s="100">
        <v>3</v>
      </c>
    </row>
    <row r="49" spans="16:28" x14ac:dyDescent="0.4">
      <c r="P49" s="93" t="s">
        <v>120</v>
      </c>
      <c r="Q49" s="72"/>
      <c r="R49" s="72"/>
      <c r="S49" s="72"/>
      <c r="T49" s="72"/>
      <c r="U49" s="94">
        <v>10</v>
      </c>
      <c r="W49" s="99" t="s">
        <v>52</v>
      </c>
      <c r="X49" s="73"/>
      <c r="Y49" s="73"/>
      <c r="Z49" s="73"/>
      <c r="AA49" s="73"/>
      <c r="AB49" s="100">
        <v>3</v>
      </c>
    </row>
    <row r="50" spans="16:28" x14ac:dyDescent="0.4">
      <c r="P50" s="93" t="s">
        <v>20</v>
      </c>
      <c r="Q50" s="72"/>
      <c r="R50" s="72"/>
      <c r="S50" s="72"/>
      <c r="T50" s="72"/>
      <c r="U50" s="94">
        <v>10</v>
      </c>
      <c r="W50" s="99" t="s">
        <v>30</v>
      </c>
      <c r="X50" s="73">
        <v>5</v>
      </c>
      <c r="Y50" s="73"/>
      <c r="Z50" s="73"/>
      <c r="AA50" s="73"/>
      <c r="AB50" s="100"/>
    </row>
    <row r="51" spans="16:28" x14ac:dyDescent="0.4">
      <c r="P51" s="93" t="s">
        <v>36</v>
      </c>
      <c r="Q51" s="72"/>
      <c r="R51" s="72"/>
      <c r="S51" s="72"/>
      <c r="T51" s="72"/>
      <c r="U51" s="94">
        <v>15</v>
      </c>
      <c r="W51" s="99" t="s">
        <v>56</v>
      </c>
      <c r="X51" s="73">
        <v>10</v>
      </c>
      <c r="Y51" s="73"/>
      <c r="Z51" s="73">
        <v>10</v>
      </c>
      <c r="AA51" s="73"/>
      <c r="AB51" s="100"/>
    </row>
    <row r="52" spans="16:28" x14ac:dyDescent="0.4">
      <c r="P52" s="93" t="s">
        <v>158</v>
      </c>
      <c r="Q52" s="72"/>
      <c r="R52" s="72"/>
      <c r="S52" s="72"/>
      <c r="T52" s="72"/>
      <c r="U52" s="94">
        <v>15</v>
      </c>
      <c r="W52" s="99" t="s">
        <v>53</v>
      </c>
      <c r="X52" s="73"/>
      <c r="Y52" s="73"/>
      <c r="Z52" s="73"/>
      <c r="AA52" s="73">
        <v>3</v>
      </c>
      <c r="AB52" s="100">
        <v>3</v>
      </c>
    </row>
    <row r="53" spans="16:28" x14ac:dyDescent="0.4">
      <c r="P53" s="93" t="s">
        <v>159</v>
      </c>
      <c r="Q53" s="72"/>
      <c r="R53" s="72"/>
      <c r="S53" s="72">
        <v>15</v>
      </c>
      <c r="T53" s="72"/>
      <c r="U53" s="94">
        <v>15</v>
      </c>
      <c r="W53" s="99" t="s">
        <v>54</v>
      </c>
      <c r="X53" s="73">
        <v>-15</v>
      </c>
      <c r="Y53" s="73">
        <v>-15</v>
      </c>
      <c r="Z53" s="73">
        <v>-15</v>
      </c>
      <c r="AA53" s="73">
        <v>-15</v>
      </c>
      <c r="AB53" s="100">
        <v>-15</v>
      </c>
    </row>
    <row r="54" spans="16:28" x14ac:dyDescent="0.4">
      <c r="P54" s="93" t="s">
        <v>121</v>
      </c>
      <c r="Q54" s="72"/>
      <c r="R54" s="72"/>
      <c r="S54" s="72"/>
      <c r="T54" s="72">
        <v>3</v>
      </c>
      <c r="U54" s="94"/>
      <c r="W54" s="99" t="s">
        <v>55</v>
      </c>
      <c r="X54" s="73"/>
      <c r="Y54" s="73"/>
      <c r="Z54" s="73">
        <v>15</v>
      </c>
      <c r="AA54" s="73"/>
      <c r="AB54" s="100"/>
    </row>
    <row r="55" spans="16:28" ht="16.5" thickBot="1" x14ac:dyDescent="0.45">
      <c r="P55" s="93" t="s">
        <v>122</v>
      </c>
      <c r="Q55" s="72"/>
      <c r="R55" s="72"/>
      <c r="S55" s="72"/>
      <c r="T55" s="72">
        <v>3</v>
      </c>
      <c r="U55" s="94"/>
      <c r="W55" s="101" t="s">
        <v>26</v>
      </c>
      <c r="X55" s="102"/>
      <c r="Y55" s="102">
        <v>5</v>
      </c>
      <c r="Z55" s="102"/>
      <c r="AA55" s="102"/>
      <c r="AB55" s="103"/>
    </row>
    <row r="56" spans="16:28" x14ac:dyDescent="0.4">
      <c r="P56" s="93" t="s">
        <v>19</v>
      </c>
      <c r="Q56" s="72"/>
      <c r="R56" s="72"/>
      <c r="S56" s="72"/>
      <c r="T56" s="72">
        <v>5</v>
      </c>
      <c r="U56" s="94"/>
    </row>
    <row r="57" spans="16:28" x14ac:dyDescent="0.4">
      <c r="P57" s="93" t="s">
        <v>123</v>
      </c>
      <c r="Q57" s="72"/>
      <c r="R57" s="72"/>
      <c r="S57" s="72"/>
      <c r="T57" s="72">
        <v>5</v>
      </c>
      <c r="U57" s="94"/>
    </row>
    <row r="58" spans="16:28" x14ac:dyDescent="0.4">
      <c r="P58" s="93" t="s">
        <v>124</v>
      </c>
      <c r="Q58" s="72"/>
      <c r="R58" s="72"/>
      <c r="S58" s="72"/>
      <c r="T58" s="72">
        <v>10</v>
      </c>
      <c r="U58" s="94"/>
    </row>
    <row r="59" spans="16:28" x14ac:dyDescent="0.4">
      <c r="P59" s="93" t="s">
        <v>125</v>
      </c>
      <c r="Q59" s="72"/>
      <c r="R59" s="72"/>
      <c r="S59" s="72"/>
      <c r="T59" s="72">
        <v>15</v>
      </c>
      <c r="U59" s="94"/>
    </row>
    <row r="60" spans="16:28" x14ac:dyDescent="0.4">
      <c r="P60" s="93" t="s">
        <v>160</v>
      </c>
      <c r="Q60" s="72"/>
      <c r="R60" s="72"/>
      <c r="S60" s="72"/>
      <c r="T60" s="72">
        <v>15</v>
      </c>
      <c r="U60" s="94">
        <v>15</v>
      </c>
    </row>
    <row r="61" spans="16:28" x14ac:dyDescent="0.4">
      <c r="P61" s="93" t="s">
        <v>37</v>
      </c>
      <c r="Q61" s="72">
        <v>5</v>
      </c>
      <c r="R61" s="72">
        <v>5</v>
      </c>
      <c r="S61" s="72">
        <v>5</v>
      </c>
      <c r="T61" s="72">
        <v>-5</v>
      </c>
      <c r="U61" s="94">
        <v>-5</v>
      </c>
    </row>
    <row r="62" spans="16:28" x14ac:dyDescent="0.4">
      <c r="P62" s="93" t="s">
        <v>22</v>
      </c>
      <c r="Q62" s="72">
        <v>5</v>
      </c>
      <c r="R62" s="72">
        <v>5</v>
      </c>
      <c r="S62" s="72">
        <v>5</v>
      </c>
      <c r="T62" s="72">
        <v>-5</v>
      </c>
      <c r="U62" s="94">
        <v>-5</v>
      </c>
    </row>
    <row r="63" spans="16:28" x14ac:dyDescent="0.4">
      <c r="P63" s="93" t="s">
        <v>161</v>
      </c>
      <c r="Q63" s="72"/>
      <c r="R63" s="72"/>
      <c r="S63" s="72"/>
      <c r="T63" s="72">
        <v>15</v>
      </c>
      <c r="U63" s="94"/>
    </row>
    <row r="64" spans="16:28" x14ac:dyDescent="0.4">
      <c r="P64" s="93" t="s">
        <v>45</v>
      </c>
      <c r="Q64" s="72"/>
      <c r="R64" s="72"/>
      <c r="S64" s="72"/>
      <c r="T64" s="72">
        <v>3</v>
      </c>
      <c r="U64" s="94"/>
    </row>
    <row r="65" spans="16:21" x14ac:dyDescent="0.4">
      <c r="P65" s="93" t="s">
        <v>46</v>
      </c>
      <c r="Q65" s="72"/>
      <c r="R65" s="72"/>
      <c r="S65" s="72"/>
      <c r="T65" s="72"/>
      <c r="U65" s="94">
        <v>3</v>
      </c>
    </row>
    <row r="66" spans="16:21" ht="16.5" thickBot="1" x14ac:dyDescent="0.45">
      <c r="P66" s="95" t="s">
        <v>162</v>
      </c>
      <c r="Q66" s="96">
        <v>15</v>
      </c>
      <c r="R66" s="96">
        <v>15</v>
      </c>
      <c r="S66" s="96">
        <v>15</v>
      </c>
      <c r="T66" s="96">
        <v>15</v>
      </c>
      <c r="U66" s="97">
        <v>15</v>
      </c>
    </row>
  </sheetData>
  <sheetProtection sheet="1" objects="1" scenarios="1"/>
  <phoneticPr fontId="1"/>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2945A-6D36-419F-95F4-163538D0236E}">
  <dimension ref="A1:DN10"/>
  <sheetViews>
    <sheetView workbookViewId="0">
      <selection activeCell="B21" sqref="B21"/>
    </sheetView>
  </sheetViews>
  <sheetFormatPr defaultRowHeight="18.75" x14ac:dyDescent="0.4"/>
  <sheetData>
    <row r="1" spans="1:118" s="10" customFormat="1" ht="15.75" x14ac:dyDescent="0.4">
      <c r="B1" s="10" t="s">
        <v>67</v>
      </c>
      <c r="C1" s="10" t="s">
        <v>67</v>
      </c>
      <c r="D1" s="10" t="s">
        <v>67</v>
      </c>
      <c r="E1" s="10" t="s">
        <v>67</v>
      </c>
      <c r="F1" s="10" t="s">
        <v>67</v>
      </c>
      <c r="G1" s="10" t="s">
        <v>67</v>
      </c>
      <c r="H1" s="10" t="s">
        <v>67</v>
      </c>
      <c r="I1" s="10" t="s">
        <v>67</v>
      </c>
      <c r="J1" s="10" t="s">
        <v>67</v>
      </c>
      <c r="K1" s="10" t="s">
        <v>68</v>
      </c>
      <c r="L1" s="10" t="s">
        <v>68</v>
      </c>
      <c r="M1" s="10" t="s">
        <v>68</v>
      </c>
      <c r="N1" s="10" t="s">
        <v>68</v>
      </c>
      <c r="O1" s="10" t="s">
        <v>68</v>
      </c>
      <c r="P1" s="10" t="s">
        <v>68</v>
      </c>
      <c r="Q1" s="10" t="s">
        <v>68</v>
      </c>
      <c r="R1" s="10" t="s">
        <v>68</v>
      </c>
      <c r="S1" s="10" t="s">
        <v>68</v>
      </c>
      <c r="T1" s="10" t="s">
        <v>69</v>
      </c>
      <c r="U1" s="10" t="s">
        <v>69</v>
      </c>
      <c r="V1" s="10" t="s">
        <v>69</v>
      </c>
      <c r="W1" s="10" t="s">
        <v>69</v>
      </c>
      <c r="X1" s="10" t="s">
        <v>69</v>
      </c>
      <c r="Y1" s="10" t="s">
        <v>69</v>
      </c>
      <c r="Z1" s="10" t="s">
        <v>69</v>
      </c>
      <c r="AA1" s="10" t="s">
        <v>69</v>
      </c>
      <c r="AB1" s="10" t="s">
        <v>69</v>
      </c>
      <c r="AC1" s="10" t="s">
        <v>70</v>
      </c>
      <c r="AD1" s="10" t="s">
        <v>70</v>
      </c>
      <c r="AE1" s="10" t="s">
        <v>70</v>
      </c>
      <c r="AF1" s="10" t="s">
        <v>70</v>
      </c>
      <c r="AG1" s="10" t="s">
        <v>70</v>
      </c>
      <c r="AH1" s="10" t="s">
        <v>70</v>
      </c>
      <c r="AI1" s="10" t="s">
        <v>70</v>
      </c>
      <c r="AJ1" s="10" t="s">
        <v>70</v>
      </c>
      <c r="AK1" s="10" t="s">
        <v>70</v>
      </c>
      <c r="AL1" s="10" t="s">
        <v>71</v>
      </c>
      <c r="AM1" s="10" t="s">
        <v>71</v>
      </c>
      <c r="AN1" s="10" t="s">
        <v>71</v>
      </c>
      <c r="AO1" s="10" t="s">
        <v>71</v>
      </c>
      <c r="AP1" s="10" t="s">
        <v>71</v>
      </c>
      <c r="AQ1" s="10" t="s">
        <v>71</v>
      </c>
      <c r="AR1" s="10" t="s">
        <v>71</v>
      </c>
      <c r="AS1" s="10" t="s">
        <v>71</v>
      </c>
      <c r="AT1" s="10" t="s">
        <v>71</v>
      </c>
      <c r="AU1" s="10" t="s">
        <v>72</v>
      </c>
      <c r="AV1" s="10" t="s">
        <v>72</v>
      </c>
      <c r="AW1" s="10" t="s">
        <v>72</v>
      </c>
      <c r="AX1" s="10" t="s">
        <v>72</v>
      </c>
      <c r="AY1" s="10" t="s">
        <v>72</v>
      </c>
      <c r="AZ1" s="10" t="s">
        <v>72</v>
      </c>
      <c r="BA1" s="10" t="s">
        <v>72</v>
      </c>
      <c r="BB1" s="10" t="s">
        <v>72</v>
      </c>
      <c r="BC1" s="10" t="s">
        <v>72</v>
      </c>
      <c r="BD1" s="10" t="s">
        <v>73</v>
      </c>
      <c r="BE1" s="10" t="s">
        <v>73</v>
      </c>
      <c r="BF1" s="10" t="s">
        <v>73</v>
      </c>
      <c r="BG1" s="10" t="s">
        <v>73</v>
      </c>
      <c r="BH1" s="10" t="s">
        <v>73</v>
      </c>
      <c r="BI1" s="10" t="s">
        <v>73</v>
      </c>
      <c r="BJ1" s="10" t="s">
        <v>73</v>
      </c>
      <c r="BK1" s="10" t="s">
        <v>73</v>
      </c>
      <c r="BL1" s="10" t="s">
        <v>73</v>
      </c>
      <c r="BM1" s="10" t="s">
        <v>74</v>
      </c>
      <c r="BN1" s="10" t="s">
        <v>74</v>
      </c>
      <c r="BO1" s="10" t="s">
        <v>74</v>
      </c>
      <c r="BP1" s="10" t="s">
        <v>74</v>
      </c>
      <c r="BQ1" s="10" t="s">
        <v>74</v>
      </c>
      <c r="BR1" s="10" t="s">
        <v>74</v>
      </c>
      <c r="BS1" s="10" t="s">
        <v>74</v>
      </c>
      <c r="BT1" s="10" t="s">
        <v>74</v>
      </c>
      <c r="BU1" s="10" t="s">
        <v>74</v>
      </c>
      <c r="BV1" s="10" t="s">
        <v>75</v>
      </c>
      <c r="BW1" s="10" t="s">
        <v>75</v>
      </c>
      <c r="BX1" s="10" t="s">
        <v>75</v>
      </c>
      <c r="BY1" s="10" t="s">
        <v>75</v>
      </c>
      <c r="BZ1" s="10" t="s">
        <v>75</v>
      </c>
      <c r="CA1" s="10" t="s">
        <v>75</v>
      </c>
      <c r="CB1" s="10" t="s">
        <v>75</v>
      </c>
      <c r="CC1" s="10" t="s">
        <v>75</v>
      </c>
      <c r="CD1" s="10" t="s">
        <v>75</v>
      </c>
      <c r="CE1" s="10" t="s">
        <v>76</v>
      </c>
      <c r="CF1" s="10" t="s">
        <v>76</v>
      </c>
      <c r="CG1" s="10" t="s">
        <v>76</v>
      </c>
      <c r="CH1" s="10" t="s">
        <v>76</v>
      </c>
      <c r="CI1" s="10" t="s">
        <v>76</v>
      </c>
      <c r="CJ1" s="10" t="s">
        <v>76</v>
      </c>
      <c r="CK1" s="10" t="s">
        <v>76</v>
      </c>
      <c r="CL1" s="10" t="s">
        <v>76</v>
      </c>
      <c r="CM1" s="10" t="s">
        <v>76</v>
      </c>
      <c r="CN1" s="10" t="s">
        <v>77</v>
      </c>
      <c r="CO1" s="10" t="s">
        <v>77</v>
      </c>
      <c r="CP1" s="10" t="s">
        <v>77</v>
      </c>
      <c r="CQ1" s="10" t="s">
        <v>77</v>
      </c>
      <c r="CR1" s="10" t="s">
        <v>77</v>
      </c>
      <c r="CS1" s="10" t="s">
        <v>77</v>
      </c>
      <c r="CT1" s="10" t="s">
        <v>77</v>
      </c>
      <c r="CU1" s="10" t="s">
        <v>77</v>
      </c>
      <c r="CV1" s="10" t="s">
        <v>77</v>
      </c>
      <c r="CW1" s="10" t="s">
        <v>78</v>
      </c>
      <c r="CX1" s="10" t="s">
        <v>78</v>
      </c>
      <c r="CY1" s="10" t="s">
        <v>78</v>
      </c>
      <c r="CZ1" s="10" t="s">
        <v>78</v>
      </c>
      <c r="DA1" s="10" t="s">
        <v>78</v>
      </c>
      <c r="DB1" s="10" t="s">
        <v>78</v>
      </c>
      <c r="DC1" s="10" t="s">
        <v>78</v>
      </c>
      <c r="DD1" s="10" t="s">
        <v>78</v>
      </c>
      <c r="DE1" s="10" t="s">
        <v>78</v>
      </c>
      <c r="DF1" s="10" t="s">
        <v>79</v>
      </c>
      <c r="DG1" s="10" t="s">
        <v>79</v>
      </c>
      <c r="DH1" s="10" t="s">
        <v>79</v>
      </c>
      <c r="DI1" s="10" t="s">
        <v>79</v>
      </c>
      <c r="DJ1" s="10" t="s">
        <v>79</v>
      </c>
      <c r="DK1" s="10" t="s">
        <v>79</v>
      </c>
      <c r="DL1" s="10" t="s">
        <v>79</v>
      </c>
      <c r="DM1" s="10" t="s">
        <v>79</v>
      </c>
      <c r="DN1" s="10" t="s">
        <v>79</v>
      </c>
    </row>
    <row r="2" spans="1:118" s="10" customFormat="1" ht="15.75" x14ac:dyDescent="0.4">
      <c r="B2" s="10">
        <v>70</v>
      </c>
      <c r="C2" s="10" t="s">
        <v>82</v>
      </c>
      <c r="D2" s="10" t="s">
        <v>83</v>
      </c>
      <c r="E2" s="10" t="s">
        <v>84</v>
      </c>
      <c r="F2" s="10" t="s">
        <v>85</v>
      </c>
      <c r="G2" s="10" t="s">
        <v>86</v>
      </c>
      <c r="H2" s="10" t="s">
        <v>87</v>
      </c>
      <c r="I2" s="10" t="s">
        <v>88</v>
      </c>
      <c r="J2" s="10" t="s">
        <v>89</v>
      </c>
      <c r="K2" s="10">
        <v>70</v>
      </c>
      <c r="L2" s="10" t="s">
        <v>82</v>
      </c>
      <c r="M2" s="10" t="s">
        <v>83</v>
      </c>
      <c r="N2" s="10" t="s">
        <v>84</v>
      </c>
      <c r="O2" s="10" t="s">
        <v>85</v>
      </c>
      <c r="P2" s="10" t="s">
        <v>86</v>
      </c>
      <c r="Q2" s="10" t="s">
        <v>87</v>
      </c>
      <c r="R2" s="10" t="s">
        <v>88</v>
      </c>
      <c r="S2" s="10" t="s">
        <v>89</v>
      </c>
      <c r="T2" s="10">
        <v>70</v>
      </c>
      <c r="U2" s="10" t="s">
        <v>82</v>
      </c>
      <c r="V2" s="10" t="s">
        <v>83</v>
      </c>
      <c r="W2" s="10" t="s">
        <v>84</v>
      </c>
      <c r="X2" s="10" t="s">
        <v>85</v>
      </c>
      <c r="Y2" s="10" t="s">
        <v>86</v>
      </c>
      <c r="Z2" s="10" t="s">
        <v>87</v>
      </c>
      <c r="AA2" s="10" t="s">
        <v>88</v>
      </c>
      <c r="AB2" s="10" t="s">
        <v>89</v>
      </c>
      <c r="AC2" s="10">
        <v>70</v>
      </c>
      <c r="AD2" s="10" t="s">
        <v>6</v>
      </c>
      <c r="AE2" s="10" t="s">
        <v>7</v>
      </c>
      <c r="AF2" s="10" t="s">
        <v>8</v>
      </c>
      <c r="AG2" s="10" t="s">
        <v>9</v>
      </c>
      <c r="AH2" s="10" t="s">
        <v>10</v>
      </c>
      <c r="AI2" s="10" t="s">
        <v>11</v>
      </c>
      <c r="AJ2" s="10" t="s">
        <v>12</v>
      </c>
      <c r="AK2" s="10" t="s">
        <v>13</v>
      </c>
      <c r="AL2" s="10">
        <v>70</v>
      </c>
      <c r="AM2" s="10" t="s">
        <v>6</v>
      </c>
      <c r="AN2" s="10" t="s">
        <v>7</v>
      </c>
      <c r="AO2" s="10" t="s">
        <v>8</v>
      </c>
      <c r="AP2" s="10" t="s">
        <v>9</v>
      </c>
      <c r="AQ2" s="10" t="s">
        <v>10</v>
      </c>
      <c r="AR2" s="10" t="s">
        <v>11</v>
      </c>
      <c r="AS2" s="10" t="s">
        <v>12</v>
      </c>
      <c r="AT2" s="10" t="s">
        <v>13</v>
      </c>
      <c r="AU2" s="10">
        <v>70</v>
      </c>
      <c r="AV2" s="10" t="s">
        <v>6</v>
      </c>
      <c r="AW2" s="10" t="s">
        <v>7</v>
      </c>
      <c r="AX2" s="10" t="s">
        <v>8</v>
      </c>
      <c r="AY2" s="10" t="s">
        <v>9</v>
      </c>
      <c r="AZ2" s="10" t="s">
        <v>10</v>
      </c>
      <c r="BA2" s="10" t="s">
        <v>11</v>
      </c>
      <c r="BB2" s="10" t="s">
        <v>12</v>
      </c>
      <c r="BC2" s="10" t="s">
        <v>13</v>
      </c>
      <c r="BD2" s="10">
        <v>70</v>
      </c>
      <c r="BE2" s="10" t="s">
        <v>6</v>
      </c>
      <c r="BF2" s="10" t="s">
        <v>7</v>
      </c>
      <c r="BG2" s="10" t="s">
        <v>8</v>
      </c>
      <c r="BH2" s="10" t="s">
        <v>9</v>
      </c>
      <c r="BI2" s="10" t="s">
        <v>10</v>
      </c>
      <c r="BJ2" s="10" t="s">
        <v>11</v>
      </c>
      <c r="BK2" s="10" t="s">
        <v>12</v>
      </c>
      <c r="BL2" s="10" t="s">
        <v>13</v>
      </c>
      <c r="BM2" s="10">
        <v>70</v>
      </c>
      <c r="BN2" s="10" t="s">
        <v>6</v>
      </c>
      <c r="BO2" s="10" t="s">
        <v>7</v>
      </c>
      <c r="BP2" s="10" t="s">
        <v>8</v>
      </c>
      <c r="BQ2" s="10" t="s">
        <v>9</v>
      </c>
      <c r="BR2" s="10" t="s">
        <v>10</v>
      </c>
      <c r="BS2" s="10" t="s">
        <v>11</v>
      </c>
      <c r="BT2" s="10" t="s">
        <v>12</v>
      </c>
      <c r="BU2" s="10" t="s">
        <v>13</v>
      </c>
      <c r="BV2" s="10">
        <v>70</v>
      </c>
      <c r="BW2" s="10" t="s">
        <v>6</v>
      </c>
      <c r="BX2" s="10" t="s">
        <v>7</v>
      </c>
      <c r="BY2" s="10" t="s">
        <v>8</v>
      </c>
      <c r="BZ2" s="10" t="s">
        <v>9</v>
      </c>
      <c r="CA2" s="10" t="s">
        <v>10</v>
      </c>
      <c r="CB2" s="10" t="s">
        <v>11</v>
      </c>
      <c r="CC2" s="10" t="s">
        <v>12</v>
      </c>
      <c r="CD2" s="10" t="s">
        <v>13</v>
      </c>
      <c r="CE2" s="10">
        <v>70</v>
      </c>
      <c r="CF2" s="10" t="s">
        <v>6</v>
      </c>
      <c r="CG2" s="10" t="s">
        <v>7</v>
      </c>
      <c r="CH2" s="10" t="s">
        <v>8</v>
      </c>
      <c r="CI2" s="10" t="s">
        <v>9</v>
      </c>
      <c r="CJ2" s="10" t="s">
        <v>10</v>
      </c>
      <c r="CK2" s="10" t="s">
        <v>11</v>
      </c>
      <c r="CL2" s="10" t="s">
        <v>12</v>
      </c>
      <c r="CM2" s="10" t="s">
        <v>13</v>
      </c>
      <c r="CN2" s="10">
        <v>70</v>
      </c>
      <c r="CO2" s="10" t="s">
        <v>6</v>
      </c>
      <c r="CP2" s="10" t="s">
        <v>7</v>
      </c>
      <c r="CQ2" s="10" t="s">
        <v>8</v>
      </c>
      <c r="CR2" s="10" t="s">
        <v>9</v>
      </c>
      <c r="CS2" s="10" t="s">
        <v>10</v>
      </c>
      <c r="CT2" s="10" t="s">
        <v>11</v>
      </c>
      <c r="CU2" s="10" t="s">
        <v>12</v>
      </c>
      <c r="CV2" s="10" t="s">
        <v>13</v>
      </c>
      <c r="CW2" s="10">
        <v>70</v>
      </c>
      <c r="CX2" s="10" t="s">
        <v>6</v>
      </c>
      <c r="CY2" s="10" t="s">
        <v>7</v>
      </c>
      <c r="CZ2" s="10" t="s">
        <v>8</v>
      </c>
      <c r="DA2" s="10" t="s">
        <v>9</v>
      </c>
      <c r="DB2" s="10" t="s">
        <v>10</v>
      </c>
      <c r="DC2" s="10" t="s">
        <v>11</v>
      </c>
      <c r="DD2" s="10" t="s">
        <v>12</v>
      </c>
      <c r="DE2" s="10" t="s">
        <v>13</v>
      </c>
      <c r="DF2" s="10">
        <v>70</v>
      </c>
      <c r="DG2" s="10" t="s">
        <v>6</v>
      </c>
      <c r="DH2" s="10" t="s">
        <v>7</v>
      </c>
      <c r="DI2" s="10" t="s">
        <v>8</v>
      </c>
      <c r="DJ2" s="10" t="s">
        <v>9</v>
      </c>
      <c r="DK2" s="10" t="s">
        <v>10</v>
      </c>
      <c r="DL2" s="10" t="s">
        <v>11</v>
      </c>
      <c r="DM2" s="10" t="s">
        <v>12</v>
      </c>
      <c r="DN2" s="10" t="s">
        <v>13</v>
      </c>
    </row>
    <row r="3" spans="1:118" s="1" customFormat="1" ht="15.75" x14ac:dyDescent="0.4">
      <c r="A3" s="9"/>
      <c r="B3" s="9" t="str">
        <f t="shared" ref="B3:AG3" si="0">B1&amp;B2</f>
        <v>セシル(パラディン)70</v>
      </c>
      <c r="C3" s="9" t="str">
        <f t="shared" si="0"/>
        <v>セシル(パラディン)A</v>
      </c>
      <c r="D3" s="9" t="str">
        <f t="shared" si="0"/>
        <v>セシル(パラディン)B</v>
      </c>
      <c r="E3" s="9" t="str">
        <f t="shared" si="0"/>
        <v>セシル(パラディン)C</v>
      </c>
      <c r="F3" s="9" t="str">
        <f t="shared" si="0"/>
        <v>セシル(パラディン)D</v>
      </c>
      <c r="G3" s="9" t="str">
        <f t="shared" si="0"/>
        <v>セシル(パラディン)E</v>
      </c>
      <c r="H3" s="9" t="str">
        <f t="shared" si="0"/>
        <v>セシル(パラディン)F</v>
      </c>
      <c r="I3" s="9" t="str">
        <f t="shared" si="0"/>
        <v>セシル(パラディン)G</v>
      </c>
      <c r="J3" s="9" t="str">
        <f t="shared" si="0"/>
        <v>セシル(パラディン)H</v>
      </c>
      <c r="K3" s="9" t="str">
        <f t="shared" si="0"/>
        <v>カイン(竜騎士)70</v>
      </c>
      <c r="L3" s="9" t="str">
        <f t="shared" si="0"/>
        <v>カイン(竜騎士)A</v>
      </c>
      <c r="M3" s="9" t="str">
        <f t="shared" si="0"/>
        <v>カイン(竜騎士)B</v>
      </c>
      <c r="N3" s="9" t="str">
        <f t="shared" si="0"/>
        <v>カイン(竜騎士)C</v>
      </c>
      <c r="O3" s="9" t="str">
        <f t="shared" si="0"/>
        <v>カイン(竜騎士)D</v>
      </c>
      <c r="P3" s="9" t="str">
        <f t="shared" si="0"/>
        <v>カイン(竜騎士)E</v>
      </c>
      <c r="Q3" s="9" t="str">
        <f t="shared" si="0"/>
        <v>カイン(竜騎士)F</v>
      </c>
      <c r="R3" s="9" t="str">
        <f t="shared" si="0"/>
        <v>カイン(竜騎士)G</v>
      </c>
      <c r="S3" s="9" t="str">
        <f t="shared" si="0"/>
        <v>カイン(竜騎士)H</v>
      </c>
      <c r="T3" s="9" t="str">
        <f t="shared" si="0"/>
        <v>リディア(召喚士)70</v>
      </c>
      <c r="U3" s="9" t="str">
        <f t="shared" si="0"/>
        <v>リディア(召喚士)A</v>
      </c>
      <c r="V3" s="9" t="str">
        <f t="shared" si="0"/>
        <v>リディア(召喚士)B</v>
      </c>
      <c r="W3" s="9" t="str">
        <f t="shared" si="0"/>
        <v>リディア(召喚士)C</v>
      </c>
      <c r="X3" s="9" t="str">
        <f t="shared" si="0"/>
        <v>リディア(召喚士)D</v>
      </c>
      <c r="Y3" s="9" t="str">
        <f t="shared" si="0"/>
        <v>リディア(召喚士)E</v>
      </c>
      <c r="Z3" s="9" t="str">
        <f t="shared" si="0"/>
        <v>リディア(召喚士)F</v>
      </c>
      <c r="AA3" s="9" t="str">
        <f t="shared" si="0"/>
        <v>リディア(召喚士)G</v>
      </c>
      <c r="AB3" s="9" t="str">
        <f t="shared" si="0"/>
        <v>リディア(召喚士)H</v>
      </c>
      <c r="AC3" s="9" t="str">
        <f t="shared" si="0"/>
        <v>ローザ(白魔導士)70</v>
      </c>
      <c r="AD3" s="9" t="str">
        <f t="shared" si="0"/>
        <v>ローザ(白魔導士)A</v>
      </c>
      <c r="AE3" s="9" t="str">
        <f t="shared" si="0"/>
        <v>ローザ(白魔導士)B</v>
      </c>
      <c r="AF3" s="9" t="str">
        <f t="shared" si="0"/>
        <v>ローザ(白魔導士)C</v>
      </c>
      <c r="AG3" s="9" t="str">
        <f t="shared" si="0"/>
        <v>ローザ(白魔導士)D</v>
      </c>
      <c r="AH3" s="9" t="str">
        <f t="shared" ref="AH3:BM3" si="1">AH1&amp;AH2</f>
        <v>ローザ(白魔導士)E</v>
      </c>
      <c r="AI3" s="9" t="str">
        <f t="shared" si="1"/>
        <v>ローザ(白魔導士)F</v>
      </c>
      <c r="AJ3" s="9" t="str">
        <f t="shared" si="1"/>
        <v>ローザ(白魔導士)G</v>
      </c>
      <c r="AK3" s="9" t="str">
        <f t="shared" si="1"/>
        <v>ローザ(白魔導士)H</v>
      </c>
      <c r="AL3" s="9" t="str">
        <f t="shared" si="1"/>
        <v>エッジ(忍者)70</v>
      </c>
      <c r="AM3" s="9" t="str">
        <f t="shared" si="1"/>
        <v>エッジ(忍者)A</v>
      </c>
      <c r="AN3" s="9" t="str">
        <f t="shared" si="1"/>
        <v>エッジ(忍者)B</v>
      </c>
      <c r="AO3" s="9" t="str">
        <f t="shared" si="1"/>
        <v>エッジ(忍者)C</v>
      </c>
      <c r="AP3" s="9" t="str">
        <f t="shared" si="1"/>
        <v>エッジ(忍者)D</v>
      </c>
      <c r="AQ3" s="9" t="str">
        <f t="shared" si="1"/>
        <v>エッジ(忍者)E</v>
      </c>
      <c r="AR3" s="9" t="str">
        <f t="shared" si="1"/>
        <v>エッジ(忍者)F</v>
      </c>
      <c r="AS3" s="9" t="str">
        <f t="shared" si="1"/>
        <v>エッジ(忍者)G</v>
      </c>
      <c r="AT3" s="9" t="str">
        <f t="shared" si="1"/>
        <v>エッジ(忍者)H</v>
      </c>
      <c r="AU3" s="9" t="str">
        <f t="shared" si="1"/>
        <v>ギルバート(王族)70</v>
      </c>
      <c r="AV3" s="9" t="str">
        <f t="shared" si="1"/>
        <v>ギルバート(王族)A</v>
      </c>
      <c r="AW3" s="9" t="str">
        <f t="shared" si="1"/>
        <v>ギルバート(王族)B</v>
      </c>
      <c r="AX3" s="9" t="str">
        <f t="shared" si="1"/>
        <v>ギルバート(王族)C</v>
      </c>
      <c r="AY3" s="9" t="str">
        <f t="shared" si="1"/>
        <v>ギルバート(王族)D</v>
      </c>
      <c r="AZ3" s="9" t="str">
        <f t="shared" si="1"/>
        <v>ギルバート(王族)E</v>
      </c>
      <c r="BA3" s="9" t="str">
        <f t="shared" si="1"/>
        <v>ギルバート(王族)F</v>
      </c>
      <c r="BB3" s="9" t="str">
        <f t="shared" si="1"/>
        <v>ギルバート(王族)G</v>
      </c>
      <c r="BC3" s="9" t="str">
        <f t="shared" si="1"/>
        <v>ギルバート(王族)H</v>
      </c>
      <c r="BD3" s="9" t="str">
        <f t="shared" si="1"/>
        <v>ヤン(モンク僧)70</v>
      </c>
      <c r="BE3" s="9" t="str">
        <f t="shared" si="1"/>
        <v>ヤン(モンク僧)A</v>
      </c>
      <c r="BF3" s="9" t="str">
        <f t="shared" si="1"/>
        <v>ヤン(モンク僧)B</v>
      </c>
      <c r="BG3" s="9" t="str">
        <f t="shared" si="1"/>
        <v>ヤン(モンク僧)C</v>
      </c>
      <c r="BH3" s="9" t="str">
        <f t="shared" si="1"/>
        <v>ヤン(モンク僧)D</v>
      </c>
      <c r="BI3" s="9" t="str">
        <f t="shared" si="1"/>
        <v>ヤン(モンク僧)E</v>
      </c>
      <c r="BJ3" s="9" t="str">
        <f t="shared" si="1"/>
        <v>ヤン(モンク僧)F</v>
      </c>
      <c r="BK3" s="9" t="str">
        <f t="shared" si="1"/>
        <v>ヤン(モンク僧)G</v>
      </c>
      <c r="BL3" s="9" t="str">
        <f t="shared" si="1"/>
        <v>ヤン(モンク僧)H</v>
      </c>
      <c r="BM3" s="9" t="str">
        <f t="shared" si="1"/>
        <v>パロム(黒魔導士)70</v>
      </c>
      <c r="BN3" s="9" t="str">
        <f t="shared" ref="BN3:CS3" si="2">BN1&amp;BN2</f>
        <v>パロム(黒魔導士)A</v>
      </c>
      <c r="BO3" s="9" t="str">
        <f t="shared" si="2"/>
        <v>パロム(黒魔導士)B</v>
      </c>
      <c r="BP3" s="9" t="str">
        <f t="shared" si="2"/>
        <v>パロム(黒魔導士)C</v>
      </c>
      <c r="BQ3" s="9" t="str">
        <f t="shared" si="2"/>
        <v>パロム(黒魔導士)D</v>
      </c>
      <c r="BR3" s="9" t="str">
        <f t="shared" si="2"/>
        <v>パロム(黒魔導士)E</v>
      </c>
      <c r="BS3" s="9" t="str">
        <f t="shared" si="2"/>
        <v>パロム(黒魔導士)F</v>
      </c>
      <c r="BT3" s="9" t="str">
        <f t="shared" si="2"/>
        <v>パロム(黒魔導士)G</v>
      </c>
      <c r="BU3" s="9" t="str">
        <f t="shared" si="2"/>
        <v>パロム(黒魔導士)H</v>
      </c>
      <c r="BV3" s="9" t="str">
        <f t="shared" si="2"/>
        <v>ポロム(白魔導士)70</v>
      </c>
      <c r="BW3" s="9" t="str">
        <f t="shared" si="2"/>
        <v>ポロム(白魔導士)A</v>
      </c>
      <c r="BX3" s="9" t="str">
        <f t="shared" si="2"/>
        <v>ポロム(白魔導士)B</v>
      </c>
      <c r="BY3" s="9" t="str">
        <f t="shared" si="2"/>
        <v>ポロム(白魔導士)C</v>
      </c>
      <c r="BZ3" s="9" t="str">
        <f t="shared" si="2"/>
        <v>ポロム(白魔導士)D</v>
      </c>
      <c r="CA3" s="9" t="str">
        <f t="shared" si="2"/>
        <v>ポロム(白魔導士)E</v>
      </c>
      <c r="CB3" s="9" t="str">
        <f t="shared" si="2"/>
        <v>ポロム(白魔導士)F</v>
      </c>
      <c r="CC3" s="9" t="str">
        <f t="shared" si="2"/>
        <v>ポロム(白魔導士)G</v>
      </c>
      <c r="CD3" s="9" t="str">
        <f t="shared" si="2"/>
        <v>ポロム(白魔導士)H</v>
      </c>
      <c r="CE3" s="9" t="str">
        <f t="shared" si="2"/>
        <v>シド(技師)70</v>
      </c>
      <c r="CF3" s="9" t="str">
        <f t="shared" si="2"/>
        <v>シド(技師)A</v>
      </c>
      <c r="CG3" s="9" t="str">
        <f t="shared" si="2"/>
        <v>シド(技師)B</v>
      </c>
      <c r="CH3" s="9" t="str">
        <f t="shared" si="2"/>
        <v>シド(技師)C</v>
      </c>
      <c r="CI3" s="9" t="str">
        <f t="shared" si="2"/>
        <v>シド(技師)D</v>
      </c>
      <c r="CJ3" s="9" t="str">
        <f t="shared" si="2"/>
        <v>シド(技師)E</v>
      </c>
      <c r="CK3" s="9" t="str">
        <f t="shared" si="2"/>
        <v>シド(技師)F</v>
      </c>
      <c r="CL3" s="9" t="str">
        <f t="shared" si="2"/>
        <v>シド(技師)G</v>
      </c>
      <c r="CM3" s="9" t="str">
        <f t="shared" si="2"/>
        <v>シド(技師)H</v>
      </c>
      <c r="CN3" s="9" t="str">
        <f t="shared" si="2"/>
        <v>セシル(暗黒騎士)70</v>
      </c>
      <c r="CO3" s="9" t="str">
        <f t="shared" si="2"/>
        <v>セシル(暗黒騎士)A</v>
      </c>
      <c r="CP3" s="9" t="str">
        <f t="shared" si="2"/>
        <v>セシル(暗黒騎士)B</v>
      </c>
      <c r="CQ3" s="9" t="str">
        <f t="shared" si="2"/>
        <v>セシル(暗黒騎士)C</v>
      </c>
      <c r="CR3" s="9" t="str">
        <f t="shared" si="2"/>
        <v>セシル(暗黒騎士)D</v>
      </c>
      <c r="CS3" s="9" t="str">
        <f t="shared" si="2"/>
        <v>セシル(暗黒騎士)E</v>
      </c>
      <c r="CT3" s="9" t="str">
        <f t="shared" ref="CT3:DN3" si="3">CT1&amp;CT2</f>
        <v>セシル(暗黒騎士)F</v>
      </c>
      <c r="CU3" s="9" t="str">
        <f t="shared" si="3"/>
        <v>セシル(暗黒騎士)G</v>
      </c>
      <c r="CV3" s="9" t="str">
        <f t="shared" si="3"/>
        <v>セシル(暗黒騎士)H</v>
      </c>
      <c r="CW3" s="9" t="str">
        <f t="shared" si="3"/>
        <v>テラ(賢者)70</v>
      </c>
      <c r="CX3" s="9" t="str">
        <f t="shared" si="3"/>
        <v>テラ(賢者)A</v>
      </c>
      <c r="CY3" s="9" t="str">
        <f t="shared" si="3"/>
        <v>テラ(賢者)B</v>
      </c>
      <c r="CZ3" s="9" t="str">
        <f t="shared" si="3"/>
        <v>テラ(賢者)C</v>
      </c>
      <c r="DA3" s="9" t="str">
        <f t="shared" si="3"/>
        <v>テラ(賢者)D</v>
      </c>
      <c r="DB3" s="9" t="str">
        <f t="shared" si="3"/>
        <v>テラ(賢者)E</v>
      </c>
      <c r="DC3" s="9" t="str">
        <f t="shared" si="3"/>
        <v>テラ(賢者)F</v>
      </c>
      <c r="DD3" s="9" t="str">
        <f t="shared" si="3"/>
        <v>テラ(賢者)G</v>
      </c>
      <c r="DE3" s="9" t="str">
        <f t="shared" si="3"/>
        <v>テラ(賢者)H</v>
      </c>
      <c r="DF3" s="9" t="str">
        <f t="shared" si="3"/>
        <v>フースーヤ(月の民)70</v>
      </c>
      <c r="DG3" s="9" t="str">
        <f t="shared" si="3"/>
        <v>フースーヤ(月の民)A</v>
      </c>
      <c r="DH3" s="9" t="str">
        <f t="shared" si="3"/>
        <v>フースーヤ(月の民)B</v>
      </c>
      <c r="DI3" s="9" t="str">
        <f t="shared" si="3"/>
        <v>フースーヤ(月の民)C</v>
      </c>
      <c r="DJ3" s="9" t="str">
        <f t="shared" si="3"/>
        <v>フースーヤ(月の民)D</v>
      </c>
      <c r="DK3" s="9" t="str">
        <f t="shared" si="3"/>
        <v>フースーヤ(月の民)E</v>
      </c>
      <c r="DL3" s="9" t="str">
        <f t="shared" si="3"/>
        <v>フースーヤ(月の民)F</v>
      </c>
      <c r="DM3" s="9" t="str">
        <f t="shared" si="3"/>
        <v>フースーヤ(月の民)G</v>
      </c>
      <c r="DN3" s="9" t="str">
        <f t="shared" si="3"/>
        <v>フースーヤ(月の民)H</v>
      </c>
    </row>
    <row r="4" spans="1:118" s="1" customFormat="1" ht="15.75" x14ac:dyDescent="0.4">
      <c r="A4" s="1" t="s">
        <v>57</v>
      </c>
      <c r="B4" s="1">
        <v>85</v>
      </c>
      <c r="C4" s="1">
        <v>-1</v>
      </c>
      <c r="D4" s="1">
        <v>0</v>
      </c>
      <c r="E4" s="1">
        <v>1</v>
      </c>
      <c r="F4" s="1">
        <v>1</v>
      </c>
      <c r="G4" s="1">
        <v>1</v>
      </c>
      <c r="H4" s="1">
        <v>0</v>
      </c>
      <c r="I4" s="1">
        <v>2</v>
      </c>
      <c r="J4" s="1">
        <v>3</v>
      </c>
      <c r="K4" s="1">
        <v>73</v>
      </c>
      <c r="L4" s="1">
        <v>-1</v>
      </c>
      <c r="M4" s="1">
        <v>0</v>
      </c>
      <c r="N4" s="1">
        <v>1</v>
      </c>
      <c r="O4" s="1">
        <v>1</v>
      </c>
      <c r="P4" s="1">
        <v>1</v>
      </c>
      <c r="Q4" s="1">
        <v>0</v>
      </c>
      <c r="R4" s="1">
        <v>2</v>
      </c>
      <c r="S4" s="1">
        <v>3</v>
      </c>
      <c r="T4" s="1">
        <v>36</v>
      </c>
      <c r="U4" s="1">
        <v>-1</v>
      </c>
      <c r="V4" s="1">
        <v>-1</v>
      </c>
      <c r="W4" s="1">
        <v>-1</v>
      </c>
      <c r="X4" s="1">
        <v>1</v>
      </c>
      <c r="Y4" s="1">
        <v>1</v>
      </c>
      <c r="Z4" s="1">
        <v>2</v>
      </c>
      <c r="AA4" s="1">
        <v>0</v>
      </c>
      <c r="AB4" s="1">
        <v>3</v>
      </c>
      <c r="AC4" s="1">
        <v>48</v>
      </c>
      <c r="AD4" s="1">
        <v>0</v>
      </c>
      <c r="AE4" s="1">
        <v>-1</v>
      </c>
      <c r="AF4" s="1">
        <v>1</v>
      </c>
      <c r="AG4" s="1">
        <v>1</v>
      </c>
      <c r="AH4" s="1">
        <v>0</v>
      </c>
      <c r="AI4" s="1">
        <v>0</v>
      </c>
      <c r="AJ4" s="1">
        <v>1</v>
      </c>
      <c r="AK4" s="1">
        <v>2</v>
      </c>
      <c r="AL4" s="1">
        <v>59</v>
      </c>
      <c r="AM4" s="1">
        <f>IF($A$6="Yes",0,-1)</f>
        <v>-1</v>
      </c>
      <c r="AN4" s="1">
        <v>1</v>
      </c>
      <c r="AO4" s="1">
        <v>0</v>
      </c>
      <c r="AP4" s="1">
        <v>1</v>
      </c>
      <c r="AQ4" s="1">
        <v>1</v>
      </c>
      <c r="AR4" s="1">
        <v>1</v>
      </c>
      <c r="AS4" s="1">
        <v>2</v>
      </c>
      <c r="AT4" s="1">
        <v>0</v>
      </c>
      <c r="AU4" s="1">
        <v>42</v>
      </c>
      <c r="AV4" s="1">
        <v>-1</v>
      </c>
      <c r="AW4" s="1">
        <v>-1</v>
      </c>
      <c r="AX4" s="1">
        <v>-1</v>
      </c>
      <c r="AY4" s="1">
        <v>-1</v>
      </c>
      <c r="AZ4" s="1">
        <v>1</v>
      </c>
      <c r="BA4" s="1">
        <v>0</v>
      </c>
      <c r="BB4" s="1">
        <v>3</v>
      </c>
      <c r="BC4" s="1">
        <v>4</v>
      </c>
      <c r="BD4" s="1">
        <v>90</v>
      </c>
      <c r="BE4" s="1">
        <v>-1</v>
      </c>
      <c r="BF4" s="1">
        <v>1</v>
      </c>
      <c r="BG4" s="1">
        <v>1</v>
      </c>
      <c r="BH4" s="1">
        <v>1</v>
      </c>
      <c r="BI4" s="1">
        <v>1</v>
      </c>
      <c r="BJ4" s="1">
        <v>2</v>
      </c>
      <c r="BK4" s="1">
        <v>2</v>
      </c>
      <c r="BL4" s="1">
        <v>2</v>
      </c>
      <c r="BM4" s="1">
        <v>33</v>
      </c>
      <c r="BN4" s="1">
        <v>-1</v>
      </c>
      <c r="BO4" s="1">
        <v>-1</v>
      </c>
      <c r="BP4" s="1">
        <v>0</v>
      </c>
      <c r="BQ4" s="1">
        <v>1</v>
      </c>
      <c r="BR4" s="1">
        <v>0</v>
      </c>
      <c r="BS4" s="1">
        <v>1</v>
      </c>
      <c r="BT4" s="1">
        <v>0</v>
      </c>
      <c r="BU4" s="1">
        <v>3</v>
      </c>
      <c r="BV4" s="1">
        <v>23</v>
      </c>
      <c r="BW4" s="1">
        <v>-1</v>
      </c>
      <c r="BX4" s="1">
        <v>-1</v>
      </c>
      <c r="BY4" s="1">
        <v>1</v>
      </c>
      <c r="BZ4" s="1">
        <v>0</v>
      </c>
      <c r="CA4" s="1">
        <v>0</v>
      </c>
      <c r="CB4" s="1">
        <v>1</v>
      </c>
      <c r="CC4" s="1">
        <v>2</v>
      </c>
      <c r="CD4" s="1">
        <v>0</v>
      </c>
      <c r="CE4" s="1">
        <v>77</v>
      </c>
      <c r="CF4" s="1">
        <v>-1</v>
      </c>
      <c r="CG4" s="1">
        <v>-1</v>
      </c>
      <c r="CH4" s="1">
        <v>0</v>
      </c>
      <c r="CI4" s="1">
        <v>1</v>
      </c>
      <c r="CJ4" s="1">
        <v>2</v>
      </c>
      <c r="CK4" s="1">
        <v>2</v>
      </c>
      <c r="CL4" s="1">
        <v>2</v>
      </c>
      <c r="CM4" s="1">
        <v>3</v>
      </c>
      <c r="CN4" s="1">
        <v>61</v>
      </c>
      <c r="CO4" s="1">
        <v>0</v>
      </c>
      <c r="CP4" s="1">
        <v>-1</v>
      </c>
      <c r="CQ4" s="1">
        <v>0</v>
      </c>
      <c r="CR4" s="1">
        <v>1</v>
      </c>
      <c r="CS4" s="1">
        <v>1</v>
      </c>
      <c r="CT4" s="1">
        <v>1</v>
      </c>
      <c r="CU4" s="1">
        <v>2</v>
      </c>
      <c r="CV4" s="1">
        <v>3</v>
      </c>
      <c r="CW4" s="1">
        <v>1</v>
      </c>
      <c r="CX4" s="1">
        <v>-1</v>
      </c>
      <c r="CY4" s="1">
        <v>0</v>
      </c>
      <c r="CZ4" s="1">
        <v>0</v>
      </c>
      <c r="DA4" s="1">
        <v>0</v>
      </c>
      <c r="DB4" s="1">
        <v>1</v>
      </c>
      <c r="DC4" s="1">
        <v>0</v>
      </c>
      <c r="DD4" s="1">
        <v>0</v>
      </c>
      <c r="DE4" s="1">
        <v>0</v>
      </c>
      <c r="DF4" s="1">
        <v>10</v>
      </c>
      <c r="DG4" s="1">
        <v>-1</v>
      </c>
      <c r="DH4" s="1">
        <v>0</v>
      </c>
      <c r="DI4" s="1">
        <v>0</v>
      </c>
      <c r="DJ4" s="1">
        <v>0</v>
      </c>
      <c r="DK4" s="1">
        <v>1</v>
      </c>
      <c r="DL4" s="1">
        <v>0</v>
      </c>
      <c r="DM4" s="1">
        <v>0</v>
      </c>
      <c r="DN4" s="1">
        <v>0</v>
      </c>
    </row>
    <row r="5" spans="1:118" s="1" customFormat="1" ht="15.75" x14ac:dyDescent="0.4">
      <c r="A5" s="1" t="s">
        <v>58</v>
      </c>
      <c r="B5" s="1">
        <v>41</v>
      </c>
      <c r="C5" s="1">
        <v>-1</v>
      </c>
      <c r="D5" s="1">
        <v>0</v>
      </c>
      <c r="E5" s="1">
        <v>0</v>
      </c>
      <c r="F5" s="1">
        <v>1</v>
      </c>
      <c r="G5" s="1">
        <v>1</v>
      </c>
      <c r="H5" s="1">
        <v>1</v>
      </c>
      <c r="I5" s="1">
        <v>2</v>
      </c>
      <c r="J5" s="1">
        <v>0</v>
      </c>
      <c r="K5" s="1">
        <v>48</v>
      </c>
      <c r="L5" s="1">
        <v>-1</v>
      </c>
      <c r="M5" s="1">
        <v>-1</v>
      </c>
      <c r="N5" s="1">
        <v>1</v>
      </c>
      <c r="O5" s="1">
        <v>0</v>
      </c>
      <c r="P5" s="1">
        <v>0</v>
      </c>
      <c r="Q5" s="1">
        <v>2</v>
      </c>
      <c r="R5" s="1">
        <v>0</v>
      </c>
      <c r="S5" s="1">
        <v>3</v>
      </c>
      <c r="T5" s="1">
        <v>33</v>
      </c>
      <c r="U5" s="1">
        <v>0</v>
      </c>
      <c r="V5" s="1">
        <v>0</v>
      </c>
      <c r="W5" s="1">
        <v>-1</v>
      </c>
      <c r="X5" s="1">
        <v>1</v>
      </c>
      <c r="Y5" s="1">
        <v>1</v>
      </c>
      <c r="Z5" s="1">
        <v>0</v>
      </c>
      <c r="AA5" s="1">
        <v>0</v>
      </c>
      <c r="AB5" s="1">
        <v>3</v>
      </c>
      <c r="AC5" s="1">
        <v>32</v>
      </c>
      <c r="AD5" s="1">
        <v>0</v>
      </c>
      <c r="AE5" s="1">
        <v>0</v>
      </c>
      <c r="AF5" s="1">
        <v>0</v>
      </c>
      <c r="AG5" s="1">
        <v>1</v>
      </c>
      <c r="AH5" s="1">
        <v>1</v>
      </c>
      <c r="AI5" s="1">
        <v>1</v>
      </c>
      <c r="AJ5" s="1">
        <v>1</v>
      </c>
      <c r="AK5" s="1">
        <v>0</v>
      </c>
      <c r="AL5" s="1">
        <v>54</v>
      </c>
      <c r="AM5" s="1">
        <f>IF($A$6="Yes",0,-1)</f>
        <v>-1</v>
      </c>
      <c r="AN5" s="1">
        <v>0</v>
      </c>
      <c r="AO5" s="1">
        <v>1</v>
      </c>
      <c r="AP5" s="1">
        <v>0</v>
      </c>
      <c r="AQ5" s="1">
        <v>1</v>
      </c>
      <c r="AR5" s="1">
        <v>1</v>
      </c>
      <c r="AS5" s="1">
        <v>0</v>
      </c>
      <c r="AT5" s="1">
        <v>3</v>
      </c>
      <c r="AU5" s="1">
        <v>41</v>
      </c>
      <c r="AV5" s="1">
        <v>-1</v>
      </c>
      <c r="AW5" s="1">
        <v>-1</v>
      </c>
      <c r="AX5" s="1">
        <v>0</v>
      </c>
      <c r="AY5" s="1">
        <v>0</v>
      </c>
      <c r="AZ5" s="1">
        <v>1</v>
      </c>
      <c r="BA5" s="1">
        <v>2</v>
      </c>
      <c r="BB5" s="1">
        <v>3</v>
      </c>
      <c r="BC5" s="1">
        <v>0</v>
      </c>
      <c r="BD5" s="1">
        <v>37</v>
      </c>
      <c r="BE5" s="1">
        <v>-1</v>
      </c>
      <c r="BF5" s="1">
        <v>1</v>
      </c>
      <c r="BG5" s="1">
        <v>1</v>
      </c>
      <c r="BH5" s="1">
        <v>0</v>
      </c>
      <c r="BI5" s="1">
        <v>1</v>
      </c>
      <c r="BJ5" s="1">
        <v>0</v>
      </c>
      <c r="BK5" s="1">
        <v>0</v>
      </c>
      <c r="BL5" s="1">
        <v>2</v>
      </c>
      <c r="BM5" s="1">
        <v>30</v>
      </c>
      <c r="BN5" s="1">
        <v>0</v>
      </c>
      <c r="BO5" s="1">
        <v>0</v>
      </c>
      <c r="BP5" s="1">
        <v>0</v>
      </c>
      <c r="BQ5" s="1">
        <v>1</v>
      </c>
      <c r="BR5" s="1">
        <v>1</v>
      </c>
      <c r="BS5" s="1">
        <v>1</v>
      </c>
      <c r="BT5" s="1">
        <v>0</v>
      </c>
      <c r="BU5" s="1">
        <v>0</v>
      </c>
      <c r="BV5" s="1">
        <v>33</v>
      </c>
      <c r="BW5" s="1">
        <v>0</v>
      </c>
      <c r="BX5" s="1">
        <v>0</v>
      </c>
      <c r="BY5" s="1">
        <v>1</v>
      </c>
      <c r="BZ5" s="1">
        <v>1</v>
      </c>
      <c r="CA5" s="1">
        <v>1</v>
      </c>
      <c r="CB5" s="1">
        <v>1</v>
      </c>
      <c r="CC5" s="1">
        <v>0</v>
      </c>
      <c r="CD5" s="1">
        <v>0</v>
      </c>
      <c r="CE5" s="1">
        <v>29</v>
      </c>
      <c r="CF5" s="1">
        <v>-1</v>
      </c>
      <c r="CG5" s="1">
        <v>0</v>
      </c>
      <c r="CH5" s="1">
        <v>-1</v>
      </c>
      <c r="CI5" s="1">
        <v>1</v>
      </c>
      <c r="CJ5" s="1">
        <v>0</v>
      </c>
      <c r="CK5" s="1">
        <v>2</v>
      </c>
      <c r="CL5" s="1">
        <v>2</v>
      </c>
      <c r="CM5" s="1">
        <v>0</v>
      </c>
      <c r="CN5" s="1">
        <v>41</v>
      </c>
      <c r="CO5" s="1">
        <v>0</v>
      </c>
      <c r="CP5" s="1">
        <v>0</v>
      </c>
      <c r="CQ5" s="1">
        <v>-1</v>
      </c>
      <c r="CR5" s="1">
        <v>1</v>
      </c>
      <c r="CS5" s="1">
        <v>1</v>
      </c>
      <c r="CT5" s="1">
        <v>1</v>
      </c>
      <c r="CU5" s="1">
        <v>2</v>
      </c>
      <c r="CV5" s="1">
        <v>0</v>
      </c>
      <c r="CW5" s="1">
        <v>26</v>
      </c>
      <c r="CX5" s="1">
        <v>-1</v>
      </c>
      <c r="CY5" s="1">
        <v>0</v>
      </c>
      <c r="CZ5" s="1">
        <v>0</v>
      </c>
      <c r="DA5" s="1">
        <v>0</v>
      </c>
      <c r="DB5" s="1">
        <v>1</v>
      </c>
      <c r="DC5" s="1">
        <v>1</v>
      </c>
      <c r="DD5" s="1">
        <v>1</v>
      </c>
      <c r="DE5" s="1">
        <v>1</v>
      </c>
      <c r="DF5" s="1">
        <v>20</v>
      </c>
      <c r="DG5" s="1">
        <v>0</v>
      </c>
      <c r="DH5" s="1">
        <v>0</v>
      </c>
      <c r="DI5" s="1">
        <v>0</v>
      </c>
      <c r="DJ5" s="1">
        <v>0</v>
      </c>
      <c r="DK5" s="1">
        <v>1</v>
      </c>
      <c r="DL5" s="1">
        <v>1</v>
      </c>
      <c r="DM5" s="1">
        <v>1</v>
      </c>
      <c r="DN5" s="1">
        <v>1</v>
      </c>
    </row>
    <row r="6" spans="1:118" s="1" customFormat="1" ht="15.75" x14ac:dyDescent="0.4">
      <c r="A6" s="1" t="s">
        <v>17</v>
      </c>
      <c r="B6" s="1">
        <v>70</v>
      </c>
      <c r="C6" s="1">
        <v>0</v>
      </c>
      <c r="D6" s="1">
        <v>1</v>
      </c>
      <c r="E6" s="1">
        <v>1</v>
      </c>
      <c r="F6" s="1">
        <v>1</v>
      </c>
      <c r="G6" s="1">
        <v>1</v>
      </c>
      <c r="H6" s="1">
        <v>1</v>
      </c>
      <c r="I6" s="1">
        <v>2</v>
      </c>
      <c r="J6" s="1">
        <v>0</v>
      </c>
      <c r="K6" s="1">
        <v>63</v>
      </c>
      <c r="L6" s="1">
        <v>-1</v>
      </c>
      <c r="M6" s="1">
        <v>0</v>
      </c>
      <c r="N6" s="1">
        <v>1</v>
      </c>
      <c r="O6" s="1">
        <v>1</v>
      </c>
      <c r="P6" s="1">
        <v>1</v>
      </c>
      <c r="Q6" s="1">
        <v>2</v>
      </c>
      <c r="R6" s="1">
        <v>2</v>
      </c>
      <c r="S6" s="1">
        <v>0</v>
      </c>
      <c r="T6" s="1">
        <v>34</v>
      </c>
      <c r="U6" s="1">
        <v>0</v>
      </c>
      <c r="V6" s="1">
        <v>-1</v>
      </c>
      <c r="W6" s="1">
        <v>0</v>
      </c>
      <c r="X6" s="1">
        <v>1</v>
      </c>
      <c r="Y6" s="1">
        <v>1</v>
      </c>
      <c r="Z6" s="1">
        <v>2</v>
      </c>
      <c r="AA6" s="1">
        <v>0</v>
      </c>
      <c r="AB6" s="1">
        <v>0</v>
      </c>
      <c r="AC6" s="1">
        <v>42</v>
      </c>
      <c r="AD6" s="1">
        <v>-1</v>
      </c>
      <c r="AE6" s="1">
        <v>-1</v>
      </c>
      <c r="AF6" s="1">
        <v>1</v>
      </c>
      <c r="AG6" s="1">
        <v>1</v>
      </c>
      <c r="AH6" s="1">
        <v>1</v>
      </c>
      <c r="AI6" s="1">
        <v>1</v>
      </c>
      <c r="AJ6" s="1">
        <v>1</v>
      </c>
      <c r="AK6" s="1">
        <v>0</v>
      </c>
      <c r="AL6" s="1">
        <v>47</v>
      </c>
      <c r="AM6" s="1">
        <v>0</v>
      </c>
      <c r="AN6" s="1">
        <v>0</v>
      </c>
      <c r="AO6" s="1">
        <v>0</v>
      </c>
      <c r="AP6" s="1">
        <v>1</v>
      </c>
      <c r="AQ6" s="1">
        <v>0</v>
      </c>
      <c r="AR6" s="1">
        <v>0</v>
      </c>
      <c r="AS6" s="1">
        <v>2</v>
      </c>
      <c r="AT6" s="1">
        <v>0</v>
      </c>
      <c r="AU6" s="1">
        <v>26</v>
      </c>
      <c r="AV6" s="1">
        <v>-1</v>
      </c>
      <c r="AW6" s="1">
        <v>-1</v>
      </c>
      <c r="AX6" s="1">
        <v>-1</v>
      </c>
      <c r="AY6" s="1">
        <v>-1</v>
      </c>
      <c r="AZ6" s="1">
        <v>0</v>
      </c>
      <c r="BA6" s="1">
        <v>2</v>
      </c>
      <c r="BB6" s="1">
        <v>0</v>
      </c>
      <c r="BC6" s="1">
        <v>4</v>
      </c>
      <c r="BD6" s="1">
        <v>76</v>
      </c>
      <c r="BE6" s="1">
        <v>0</v>
      </c>
      <c r="BF6" s="1">
        <v>1</v>
      </c>
      <c r="BG6" s="1">
        <v>1</v>
      </c>
      <c r="BH6" s="1">
        <v>1</v>
      </c>
      <c r="BI6" s="1">
        <v>1</v>
      </c>
      <c r="BJ6" s="1">
        <v>2</v>
      </c>
      <c r="BK6" s="1">
        <v>2</v>
      </c>
      <c r="BL6" s="1">
        <v>2</v>
      </c>
      <c r="BM6" s="1">
        <v>40</v>
      </c>
      <c r="BN6" s="1">
        <v>-1</v>
      </c>
      <c r="BO6" s="1">
        <v>0</v>
      </c>
      <c r="BP6" s="1">
        <v>1</v>
      </c>
      <c r="BQ6" s="1">
        <v>0</v>
      </c>
      <c r="BR6" s="1">
        <v>0</v>
      </c>
      <c r="BS6" s="1">
        <v>1</v>
      </c>
      <c r="BT6" s="1">
        <v>2</v>
      </c>
      <c r="BU6" s="1">
        <v>0</v>
      </c>
      <c r="BV6" s="1">
        <v>28</v>
      </c>
      <c r="BW6" s="1">
        <v>-1</v>
      </c>
      <c r="BX6" s="1">
        <v>0</v>
      </c>
      <c r="BY6" s="1">
        <v>0</v>
      </c>
      <c r="BZ6" s="1">
        <v>1</v>
      </c>
      <c r="CA6" s="1">
        <v>1</v>
      </c>
      <c r="CB6" s="1">
        <v>1</v>
      </c>
      <c r="CC6" s="1">
        <v>0</v>
      </c>
      <c r="CD6" s="1">
        <v>0</v>
      </c>
      <c r="CE6" s="1">
        <v>75</v>
      </c>
      <c r="CF6" s="1">
        <v>0</v>
      </c>
      <c r="CG6" s="1">
        <v>0</v>
      </c>
      <c r="CH6" s="1">
        <v>0</v>
      </c>
      <c r="CI6" s="1">
        <v>1</v>
      </c>
      <c r="CJ6" s="1">
        <v>2</v>
      </c>
      <c r="CK6" s="1">
        <v>2</v>
      </c>
      <c r="CL6" s="1">
        <v>0</v>
      </c>
      <c r="CM6" s="1">
        <v>3</v>
      </c>
      <c r="CN6" s="1">
        <v>41</v>
      </c>
      <c r="CO6" s="1">
        <v>-1</v>
      </c>
      <c r="CP6" s="1">
        <v>-1</v>
      </c>
      <c r="CQ6" s="1">
        <v>-1</v>
      </c>
      <c r="CR6" s="1">
        <v>1</v>
      </c>
      <c r="CS6" s="1">
        <v>1</v>
      </c>
      <c r="CT6" s="1">
        <v>1</v>
      </c>
      <c r="CU6" s="1">
        <v>2</v>
      </c>
      <c r="CV6" s="1">
        <v>0</v>
      </c>
      <c r="CW6" s="1">
        <v>1</v>
      </c>
      <c r="CX6" s="1">
        <v>-1</v>
      </c>
      <c r="CY6" s="1">
        <v>0</v>
      </c>
      <c r="CZ6" s="1">
        <v>0</v>
      </c>
      <c r="DA6" s="1">
        <v>0</v>
      </c>
      <c r="DB6" s="1">
        <v>0</v>
      </c>
      <c r="DC6" s="1">
        <v>0</v>
      </c>
      <c r="DD6" s="1">
        <v>0</v>
      </c>
      <c r="DE6" s="1">
        <v>1</v>
      </c>
      <c r="DF6" s="1">
        <v>10</v>
      </c>
      <c r="DG6" s="1">
        <v>-1</v>
      </c>
      <c r="DH6" s="1">
        <v>0</v>
      </c>
      <c r="DI6" s="1">
        <v>0</v>
      </c>
      <c r="DJ6" s="1">
        <v>0</v>
      </c>
      <c r="DK6" s="1">
        <v>0</v>
      </c>
      <c r="DL6" s="1">
        <v>0</v>
      </c>
      <c r="DM6" s="1">
        <v>0</v>
      </c>
      <c r="DN6" s="1">
        <v>0</v>
      </c>
    </row>
    <row r="7" spans="1:118" s="1" customFormat="1" ht="15.75" x14ac:dyDescent="0.4">
      <c r="A7" s="1" t="s">
        <v>60</v>
      </c>
      <c r="B7" s="1">
        <v>36</v>
      </c>
      <c r="C7" s="1">
        <v>-1</v>
      </c>
      <c r="D7" s="1">
        <v>1</v>
      </c>
      <c r="E7" s="1">
        <v>0</v>
      </c>
      <c r="F7" s="1">
        <v>1</v>
      </c>
      <c r="G7" s="1">
        <v>0</v>
      </c>
      <c r="H7" s="1">
        <v>1</v>
      </c>
      <c r="I7" s="1">
        <v>0</v>
      </c>
      <c r="J7" s="1">
        <v>0</v>
      </c>
      <c r="K7" s="1">
        <v>12</v>
      </c>
      <c r="L7" s="1">
        <v>-1</v>
      </c>
      <c r="M7" s="1">
        <v>0</v>
      </c>
      <c r="N7" s="1">
        <v>0</v>
      </c>
      <c r="O7" s="1">
        <v>1</v>
      </c>
      <c r="P7" s="1">
        <v>0</v>
      </c>
      <c r="Q7" s="1">
        <v>0</v>
      </c>
      <c r="R7" s="1">
        <v>2</v>
      </c>
      <c r="S7" s="1">
        <v>0</v>
      </c>
      <c r="T7" s="1">
        <v>63</v>
      </c>
      <c r="U7" s="1">
        <v>-1</v>
      </c>
      <c r="V7" s="1">
        <v>0</v>
      </c>
      <c r="W7" s="1">
        <v>0</v>
      </c>
      <c r="X7" s="1">
        <v>1</v>
      </c>
      <c r="Y7" s="1">
        <v>1</v>
      </c>
      <c r="Z7" s="1">
        <v>2</v>
      </c>
      <c r="AA7" s="1">
        <v>3</v>
      </c>
      <c r="AB7" s="1">
        <v>3</v>
      </c>
      <c r="AC7" s="1">
        <v>22</v>
      </c>
      <c r="AD7" s="1">
        <v>-1</v>
      </c>
      <c r="AE7" s="1">
        <v>0</v>
      </c>
      <c r="AF7" s="1">
        <v>0</v>
      </c>
      <c r="AG7" s="1">
        <v>0</v>
      </c>
      <c r="AH7" s="1">
        <v>1</v>
      </c>
      <c r="AI7" s="1">
        <v>1</v>
      </c>
      <c r="AJ7" s="1">
        <v>1</v>
      </c>
      <c r="AK7" s="1">
        <v>0</v>
      </c>
      <c r="AL7" s="1">
        <v>34</v>
      </c>
      <c r="AM7" s="1">
        <f>IF($A$6="Yes",0,-1)</f>
        <v>-1</v>
      </c>
      <c r="AN7" s="1">
        <v>0</v>
      </c>
      <c r="AO7" s="1">
        <v>0</v>
      </c>
      <c r="AP7" s="1">
        <v>0</v>
      </c>
      <c r="AQ7" s="1">
        <v>1</v>
      </c>
      <c r="AR7" s="1">
        <v>1</v>
      </c>
      <c r="AS7" s="1">
        <v>0</v>
      </c>
      <c r="AT7" s="1">
        <v>3</v>
      </c>
      <c r="AU7" s="1">
        <v>28</v>
      </c>
      <c r="AV7" s="1">
        <v>-1</v>
      </c>
      <c r="AW7" s="1">
        <v>-1</v>
      </c>
      <c r="AX7" s="1">
        <v>-1</v>
      </c>
      <c r="AY7" s="1">
        <v>-1</v>
      </c>
      <c r="AZ7" s="1">
        <v>1</v>
      </c>
      <c r="BA7" s="1">
        <v>2</v>
      </c>
      <c r="BB7" s="1">
        <v>0</v>
      </c>
      <c r="BC7" s="1">
        <v>4</v>
      </c>
      <c r="BD7" s="1">
        <v>2</v>
      </c>
      <c r="BE7" s="1">
        <v>-1</v>
      </c>
      <c r="BF7" s="1">
        <v>0</v>
      </c>
      <c r="BG7" s="1">
        <v>0</v>
      </c>
      <c r="BH7" s="1">
        <v>0</v>
      </c>
      <c r="BI7" s="1">
        <v>1</v>
      </c>
      <c r="BJ7" s="1">
        <v>0</v>
      </c>
      <c r="BK7" s="1">
        <v>0</v>
      </c>
      <c r="BL7" s="1">
        <v>0</v>
      </c>
      <c r="BM7" s="1">
        <v>75</v>
      </c>
      <c r="BN7" s="1">
        <v>0</v>
      </c>
      <c r="BO7" s="1">
        <v>0</v>
      </c>
      <c r="BP7" s="1">
        <v>1</v>
      </c>
      <c r="BQ7" s="1">
        <v>1</v>
      </c>
      <c r="BR7" s="1">
        <v>1</v>
      </c>
      <c r="BS7" s="1">
        <v>1</v>
      </c>
      <c r="BT7" s="1">
        <v>2</v>
      </c>
      <c r="BU7" s="1">
        <v>3</v>
      </c>
      <c r="BV7" s="1">
        <v>22</v>
      </c>
      <c r="BW7" s="1">
        <v>-1</v>
      </c>
      <c r="BX7" s="1">
        <v>-1</v>
      </c>
      <c r="BY7" s="1">
        <v>0</v>
      </c>
      <c r="BZ7" s="1">
        <v>0</v>
      </c>
      <c r="CA7" s="1">
        <v>1</v>
      </c>
      <c r="CB7" s="1">
        <v>1</v>
      </c>
      <c r="CC7" s="1">
        <v>2</v>
      </c>
      <c r="CD7" s="1">
        <v>0</v>
      </c>
      <c r="CE7" s="1">
        <v>5</v>
      </c>
      <c r="CF7" s="1">
        <v>0</v>
      </c>
      <c r="CG7" s="1">
        <v>0</v>
      </c>
      <c r="CH7" s="1">
        <v>-1</v>
      </c>
      <c r="CI7" s="1">
        <v>1</v>
      </c>
      <c r="CJ7" s="1">
        <v>0</v>
      </c>
      <c r="CK7" s="1">
        <v>0</v>
      </c>
      <c r="CL7" s="1">
        <v>0</v>
      </c>
      <c r="CM7" s="1">
        <v>0</v>
      </c>
      <c r="CN7" s="1">
        <v>24</v>
      </c>
      <c r="CO7" s="1">
        <v>0</v>
      </c>
      <c r="CP7" s="1">
        <v>-1</v>
      </c>
      <c r="CQ7" s="1">
        <v>-1</v>
      </c>
      <c r="CR7" s="1">
        <v>0</v>
      </c>
      <c r="CS7" s="1">
        <v>1</v>
      </c>
      <c r="CT7" s="1">
        <v>1</v>
      </c>
      <c r="CU7" s="1">
        <v>0</v>
      </c>
      <c r="CV7" s="1">
        <v>0</v>
      </c>
      <c r="CW7" s="1">
        <v>24</v>
      </c>
      <c r="CX7" s="1">
        <v>-1</v>
      </c>
      <c r="CY7" s="1">
        <v>0</v>
      </c>
      <c r="CZ7" s="1">
        <v>0</v>
      </c>
      <c r="DA7" s="1">
        <v>0</v>
      </c>
      <c r="DB7" s="1">
        <v>0</v>
      </c>
      <c r="DC7" s="1">
        <v>1</v>
      </c>
      <c r="DD7" s="1">
        <v>0</v>
      </c>
      <c r="DE7" s="1">
        <v>1</v>
      </c>
      <c r="DF7" s="1">
        <v>40</v>
      </c>
      <c r="DG7" s="1">
        <v>0</v>
      </c>
      <c r="DH7" s="1">
        <v>-1</v>
      </c>
      <c r="DI7" s="1">
        <v>0</v>
      </c>
      <c r="DJ7" s="1">
        <v>0</v>
      </c>
      <c r="DK7" s="1">
        <v>0</v>
      </c>
      <c r="DL7" s="1">
        <v>1</v>
      </c>
      <c r="DM7" s="1">
        <v>0</v>
      </c>
      <c r="DN7" s="1">
        <v>1</v>
      </c>
    </row>
    <row r="8" spans="1:118" s="1" customFormat="1" ht="15.75" x14ac:dyDescent="0.4">
      <c r="A8" s="1" t="s">
        <v>61</v>
      </c>
      <c r="B8" s="1">
        <v>41</v>
      </c>
      <c r="C8" s="1">
        <v>-1</v>
      </c>
      <c r="D8" s="1">
        <v>0</v>
      </c>
      <c r="E8" s="1">
        <v>1</v>
      </c>
      <c r="F8" s="1">
        <v>0</v>
      </c>
      <c r="G8" s="1">
        <v>1</v>
      </c>
      <c r="H8" s="1">
        <v>1</v>
      </c>
      <c r="I8" s="1">
        <v>2</v>
      </c>
      <c r="J8" s="1">
        <v>0</v>
      </c>
      <c r="K8" s="1">
        <v>39</v>
      </c>
      <c r="L8" s="1">
        <v>-1</v>
      </c>
      <c r="M8" s="1">
        <v>-1</v>
      </c>
      <c r="N8" s="1">
        <v>0</v>
      </c>
      <c r="O8" s="1">
        <v>0</v>
      </c>
      <c r="P8" s="1">
        <v>1</v>
      </c>
      <c r="Q8" s="1">
        <v>0</v>
      </c>
      <c r="R8" s="1">
        <v>2</v>
      </c>
      <c r="S8" s="1">
        <v>3</v>
      </c>
      <c r="T8" s="1">
        <v>54</v>
      </c>
      <c r="U8" s="1">
        <v>-1</v>
      </c>
      <c r="V8" s="1">
        <v>-1</v>
      </c>
      <c r="W8" s="1">
        <v>-1</v>
      </c>
      <c r="X8" s="1">
        <v>1</v>
      </c>
      <c r="Y8" s="1">
        <v>1</v>
      </c>
      <c r="Z8" s="1">
        <v>2</v>
      </c>
      <c r="AA8" s="1">
        <v>3</v>
      </c>
      <c r="AB8" s="1">
        <v>3</v>
      </c>
      <c r="AC8" s="1">
        <v>71</v>
      </c>
      <c r="AD8" s="1">
        <v>0</v>
      </c>
      <c r="AE8" s="1">
        <v>0</v>
      </c>
      <c r="AF8" s="1">
        <v>1</v>
      </c>
      <c r="AG8" s="1">
        <v>1</v>
      </c>
      <c r="AH8" s="1">
        <v>1</v>
      </c>
      <c r="AI8" s="1">
        <v>1</v>
      </c>
      <c r="AJ8" s="1">
        <v>1</v>
      </c>
      <c r="AK8" s="1">
        <v>2</v>
      </c>
      <c r="AL8" s="1">
        <v>25</v>
      </c>
      <c r="AM8" s="1">
        <v>0</v>
      </c>
      <c r="AN8" s="1">
        <v>0</v>
      </c>
      <c r="AO8" s="1">
        <v>0</v>
      </c>
      <c r="AP8" s="1">
        <v>0</v>
      </c>
      <c r="AQ8" s="1">
        <v>0</v>
      </c>
      <c r="AR8" s="1">
        <v>0</v>
      </c>
      <c r="AS8" s="1">
        <v>0</v>
      </c>
      <c r="AT8" s="1">
        <v>0</v>
      </c>
      <c r="AU8" s="1">
        <v>28</v>
      </c>
      <c r="AV8" s="1">
        <v>-1</v>
      </c>
      <c r="AW8" s="1">
        <v>-1</v>
      </c>
      <c r="AX8" s="1">
        <v>-1</v>
      </c>
      <c r="AY8" s="1">
        <v>-1</v>
      </c>
      <c r="AZ8" s="1">
        <v>1</v>
      </c>
      <c r="BA8" s="1">
        <v>0</v>
      </c>
      <c r="BB8" s="1">
        <v>3</v>
      </c>
      <c r="BC8" s="1">
        <v>4</v>
      </c>
      <c r="BD8" s="1">
        <v>3</v>
      </c>
      <c r="BE8" s="1">
        <v>-1</v>
      </c>
      <c r="BF8" s="1">
        <v>0</v>
      </c>
      <c r="BG8" s="1">
        <v>0</v>
      </c>
      <c r="BH8" s="1">
        <v>1</v>
      </c>
      <c r="BI8" s="1">
        <v>0</v>
      </c>
      <c r="BJ8" s="1">
        <v>0</v>
      </c>
      <c r="BK8" s="1">
        <v>0</v>
      </c>
      <c r="BL8" s="1">
        <v>0</v>
      </c>
      <c r="BM8" s="1">
        <v>23</v>
      </c>
      <c r="BN8" s="1">
        <v>-1</v>
      </c>
      <c r="BO8" s="1">
        <v>-1</v>
      </c>
      <c r="BP8" s="1">
        <v>0</v>
      </c>
      <c r="BQ8" s="1">
        <v>0</v>
      </c>
      <c r="BR8" s="1">
        <v>1</v>
      </c>
      <c r="BS8" s="1">
        <v>1</v>
      </c>
      <c r="BT8" s="1">
        <v>2</v>
      </c>
      <c r="BU8" s="1">
        <v>0</v>
      </c>
      <c r="BV8" s="1">
        <v>75</v>
      </c>
      <c r="BW8" s="1">
        <v>0</v>
      </c>
      <c r="BX8" s="1">
        <v>0</v>
      </c>
      <c r="BY8" s="1">
        <v>1</v>
      </c>
      <c r="BZ8" s="1">
        <v>1</v>
      </c>
      <c r="CA8" s="1">
        <v>1</v>
      </c>
      <c r="CB8" s="1">
        <v>1</v>
      </c>
      <c r="CC8" s="1">
        <v>2</v>
      </c>
      <c r="CD8" s="1">
        <v>3</v>
      </c>
      <c r="CE8" s="1">
        <v>5</v>
      </c>
      <c r="CF8" s="1">
        <v>-1</v>
      </c>
      <c r="CG8" s="1">
        <v>-1</v>
      </c>
      <c r="CH8" s="1">
        <v>0</v>
      </c>
      <c r="CI8" s="1">
        <v>0</v>
      </c>
      <c r="CJ8" s="1">
        <v>0</v>
      </c>
      <c r="CK8" s="1">
        <v>0</v>
      </c>
      <c r="CL8" s="1">
        <v>2</v>
      </c>
      <c r="CM8" s="1">
        <v>0</v>
      </c>
      <c r="CN8" s="1">
        <v>1</v>
      </c>
      <c r="CO8" s="1">
        <v>0</v>
      </c>
      <c r="CP8" s="1">
        <v>0</v>
      </c>
      <c r="CQ8" s="1">
        <v>0</v>
      </c>
      <c r="CR8" s="1">
        <v>0</v>
      </c>
      <c r="CS8" s="1">
        <v>0</v>
      </c>
      <c r="CT8" s="1">
        <v>0</v>
      </c>
      <c r="CU8" s="1">
        <v>0</v>
      </c>
      <c r="CV8" s="1">
        <v>0</v>
      </c>
      <c r="CW8" s="1">
        <v>24</v>
      </c>
      <c r="CX8" s="1">
        <v>-1</v>
      </c>
      <c r="CY8" s="1">
        <v>0</v>
      </c>
      <c r="CZ8" s="1">
        <v>0</v>
      </c>
      <c r="DA8" s="1">
        <v>0</v>
      </c>
      <c r="DB8" s="1">
        <v>0</v>
      </c>
      <c r="DC8" s="1">
        <v>0</v>
      </c>
      <c r="DD8" s="1">
        <v>1</v>
      </c>
      <c r="DE8" s="1">
        <v>1</v>
      </c>
      <c r="DF8" s="1">
        <v>40</v>
      </c>
      <c r="DG8" s="1">
        <v>0</v>
      </c>
      <c r="DH8" s="1">
        <v>0</v>
      </c>
      <c r="DI8" s="1">
        <v>-1</v>
      </c>
      <c r="DJ8" s="1">
        <v>0</v>
      </c>
      <c r="DK8" s="1">
        <v>0</v>
      </c>
      <c r="DL8" s="1">
        <v>0</v>
      </c>
      <c r="DM8" s="1">
        <v>1</v>
      </c>
      <c r="DN8" s="1">
        <v>1</v>
      </c>
    </row>
    <row r="9" spans="1:118" s="1" customFormat="1" ht="15.75" x14ac:dyDescent="0.4">
      <c r="B9" s="9"/>
    </row>
    <row r="10" spans="1:118" s="1" customFormat="1" ht="15.75" x14ac:dyDescent="0.4">
      <c r="B10" s="9"/>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説明</vt:lpstr>
      <vt:lpstr>スクリプト</vt:lpstr>
      <vt:lpstr>キャラマスタ</vt:lpstr>
      <vt:lpstr>装備マスタ</vt:lpstr>
      <vt:lpstr>マスタ裏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ririadmin</dc:creator>
  <cp:lastModifiedBy>ririadmin</cp:lastModifiedBy>
  <dcterms:created xsi:type="dcterms:W3CDTF">2024-06-17T14:00:32Z</dcterms:created>
  <dcterms:modified xsi:type="dcterms:W3CDTF">2024-09-22T00:50:16Z</dcterms:modified>
</cp:coreProperties>
</file>