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F:\Apache\Apache24\htdocs\rapla\neta\repository\item\"/>
    </mc:Choice>
  </mc:AlternateContent>
  <xr:revisionPtr revIDLastSave="0" documentId="13_ncr:1_{17B2C838-57E5-4DC2-A457-4C6C367897EE}" xr6:coauthVersionLast="45" xr6:coauthVersionMax="47" xr10:uidLastSave="{00000000-0000-0000-0000-000000000000}"/>
  <bookViews>
    <workbookView xWindow="-120" yWindow="-120" windowWidth="20730" windowHeight="10380" xr2:uid="{00000000-000D-0000-FFFF-FFFF00000000}"/>
  </bookViews>
  <sheets>
    <sheet name="説明" sheetId="1" r:id="rId1"/>
    <sheet name="PR版用" sheetId="6" r:id="rId2"/>
    <sheet name="3D版用" sheetId="2" r:id="rId3"/>
    <sheet name="Org版用" sheetId="3" r:id="rId4"/>
    <sheet name="PR版マスタ" sheetId="7" r:id="rId5"/>
    <sheet name="3D版マスタ" sheetId="4" r:id="rId6"/>
    <sheet name="Org版マスタ" sheetId="5" r:id="rId7"/>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34" i="6" l="1"/>
  <c r="A135" i="6"/>
  <c r="A136" i="6"/>
  <c r="A137" i="6"/>
  <c r="A138" i="6"/>
  <c r="A139" i="6"/>
  <c r="A140" i="6"/>
  <c r="A141" i="6"/>
  <c r="A142" i="6"/>
  <c r="A143" i="6"/>
  <c r="A144" i="6"/>
  <c r="A145" i="6"/>
  <c r="A146" i="6"/>
  <c r="A147" i="6"/>
  <c r="A148" i="6"/>
  <c r="A149" i="6"/>
  <c r="A150" i="6"/>
  <c r="A151" i="6"/>
  <c r="A152" i="6"/>
  <c r="A153" i="6"/>
  <c r="A154" i="6"/>
  <c r="A133" i="6"/>
  <c r="H104" i="6"/>
  <c r="H7" i="6"/>
  <c r="H8" i="6"/>
  <c r="H9" i="6"/>
  <c r="I9" i="6" s="1"/>
  <c r="H10" i="6"/>
  <c r="I10" i="6" s="1"/>
  <c r="H11" i="6"/>
  <c r="H12" i="6"/>
  <c r="H13" i="6"/>
  <c r="I13" i="6" s="1"/>
  <c r="H14" i="6"/>
  <c r="I14" i="6" s="1"/>
  <c r="H15" i="6"/>
  <c r="H16" i="6"/>
  <c r="H17" i="6"/>
  <c r="I17" i="6" s="1"/>
  <c r="H18" i="6"/>
  <c r="I18" i="6" s="1"/>
  <c r="H19" i="6"/>
  <c r="H20" i="6"/>
  <c r="H21" i="6"/>
  <c r="J21" i="6" s="1"/>
  <c r="H22" i="6"/>
  <c r="K22" i="6" s="1"/>
  <c r="H23" i="6"/>
  <c r="H24" i="6"/>
  <c r="H25" i="6"/>
  <c r="I25" i="6" s="1"/>
  <c r="H26" i="6"/>
  <c r="I26" i="6" s="1"/>
  <c r="H27" i="6"/>
  <c r="H28" i="6"/>
  <c r="H29" i="6"/>
  <c r="K29" i="6" s="1"/>
  <c r="H30" i="6"/>
  <c r="I30" i="6" s="1"/>
  <c r="H31" i="6"/>
  <c r="H32" i="6"/>
  <c r="H33" i="6"/>
  <c r="K33" i="6" s="1"/>
  <c r="H34" i="6"/>
  <c r="I34" i="6" s="1"/>
  <c r="H35" i="6"/>
  <c r="H36" i="6"/>
  <c r="H37" i="6"/>
  <c r="K37" i="6" s="1"/>
  <c r="H38" i="6"/>
  <c r="I38" i="6" s="1"/>
  <c r="H39" i="6"/>
  <c r="H40" i="6"/>
  <c r="H41" i="6"/>
  <c r="K41" i="6" s="1"/>
  <c r="H42" i="6"/>
  <c r="I42" i="6" s="1"/>
  <c r="H43" i="6"/>
  <c r="H44" i="6"/>
  <c r="H45" i="6"/>
  <c r="K45" i="6" s="1"/>
  <c r="H46" i="6"/>
  <c r="I46" i="6" s="1"/>
  <c r="H47" i="6"/>
  <c r="H48" i="6"/>
  <c r="H49" i="6"/>
  <c r="K49" i="6" s="1"/>
  <c r="H50" i="6"/>
  <c r="I50" i="6" s="1"/>
  <c r="H51" i="6"/>
  <c r="H52" i="6"/>
  <c r="H53" i="6"/>
  <c r="K53" i="6" s="1"/>
  <c r="H54" i="6"/>
  <c r="I54" i="6" s="1"/>
  <c r="H55" i="6"/>
  <c r="H56" i="6"/>
  <c r="H57" i="6"/>
  <c r="J57" i="6" s="1"/>
  <c r="H58" i="6"/>
  <c r="K58" i="6" s="1"/>
  <c r="H59" i="6"/>
  <c r="H60" i="6"/>
  <c r="H61" i="6"/>
  <c r="J61" i="6" s="1"/>
  <c r="H62" i="6"/>
  <c r="K62" i="6" s="1"/>
  <c r="H63" i="6"/>
  <c r="H64" i="6"/>
  <c r="H65" i="6"/>
  <c r="J65" i="6" s="1"/>
  <c r="H66" i="6"/>
  <c r="K66" i="6" s="1"/>
  <c r="H67" i="6"/>
  <c r="H68" i="6"/>
  <c r="H69" i="6"/>
  <c r="J69" i="6" s="1"/>
  <c r="H70" i="6"/>
  <c r="K70" i="6" s="1"/>
  <c r="H71" i="6"/>
  <c r="H72" i="6"/>
  <c r="H73" i="6"/>
  <c r="J73" i="6" s="1"/>
  <c r="H74" i="6"/>
  <c r="K74" i="6" s="1"/>
  <c r="H75" i="6"/>
  <c r="H76" i="6"/>
  <c r="H77" i="6"/>
  <c r="J77" i="6" s="1"/>
  <c r="H78" i="6"/>
  <c r="K78" i="6" s="1"/>
  <c r="H79" i="6"/>
  <c r="H80" i="6"/>
  <c r="H81" i="6"/>
  <c r="J81" i="6" s="1"/>
  <c r="H82" i="6"/>
  <c r="K82" i="6" s="1"/>
  <c r="H83" i="6"/>
  <c r="H84" i="6"/>
  <c r="H85" i="6"/>
  <c r="J85" i="6" s="1"/>
  <c r="H86" i="6"/>
  <c r="K86" i="6" s="1"/>
  <c r="H87" i="6"/>
  <c r="H88" i="6"/>
  <c r="H89" i="6"/>
  <c r="J89" i="6" s="1"/>
  <c r="H90" i="6"/>
  <c r="K90" i="6" s="1"/>
  <c r="H91" i="6"/>
  <c r="H92" i="6"/>
  <c r="H93" i="6"/>
  <c r="J93" i="6" s="1"/>
  <c r="H94" i="6"/>
  <c r="K94" i="6" s="1"/>
  <c r="H95" i="6"/>
  <c r="H96" i="6"/>
  <c r="H97" i="6"/>
  <c r="J97" i="6" s="1"/>
  <c r="H98" i="6"/>
  <c r="K98" i="6" s="1"/>
  <c r="H99" i="6"/>
  <c r="H100" i="6"/>
  <c r="H101" i="6"/>
  <c r="J101" i="6" s="1"/>
  <c r="H102" i="6"/>
  <c r="K102" i="6" s="1"/>
  <c r="H103" i="6"/>
  <c r="H6" i="6"/>
  <c r="Y105" i="7"/>
  <c r="Y104" i="7"/>
  <c r="Y103" i="7"/>
  <c r="Y102" i="7"/>
  <c r="Y101" i="7"/>
  <c r="Y100" i="7"/>
  <c r="Y99" i="7"/>
  <c r="Y98" i="7"/>
  <c r="Y97" i="7"/>
  <c r="Y96" i="7"/>
  <c r="Y95" i="7"/>
  <c r="Y94" i="7"/>
  <c r="Y93" i="7"/>
  <c r="Y92" i="7"/>
  <c r="Y91" i="7"/>
  <c r="Y90" i="7"/>
  <c r="Y89" i="7"/>
  <c r="Y88" i="7"/>
  <c r="Y87" i="7"/>
  <c r="Y86" i="7"/>
  <c r="Y85" i="7"/>
  <c r="Y84" i="7"/>
  <c r="Y83" i="7"/>
  <c r="Y82" i="7"/>
  <c r="Y81" i="7"/>
  <c r="Y80" i="7"/>
  <c r="Y79" i="7"/>
  <c r="Y78" i="7"/>
  <c r="Y77" i="7"/>
  <c r="Y76" i="7"/>
  <c r="Y75" i="7"/>
  <c r="Y74" i="7"/>
  <c r="Y73" i="7"/>
  <c r="Y72" i="7"/>
  <c r="Y71" i="7"/>
  <c r="Y70" i="7"/>
  <c r="Y69" i="7"/>
  <c r="Y68" i="7"/>
  <c r="Y67" i="7"/>
  <c r="Y66" i="7"/>
  <c r="Y65" i="7"/>
  <c r="Y64" i="7"/>
  <c r="Y63" i="7"/>
  <c r="Y62" i="7"/>
  <c r="Y61" i="7"/>
  <c r="Y60" i="7"/>
  <c r="Y59" i="7"/>
  <c r="Y58" i="7"/>
  <c r="Y57" i="7"/>
  <c r="Y56" i="7"/>
  <c r="Y55" i="7"/>
  <c r="Y54" i="7"/>
  <c r="Y53" i="7"/>
  <c r="Y52" i="7"/>
  <c r="Y51" i="7"/>
  <c r="Y50" i="7"/>
  <c r="Y49" i="7"/>
  <c r="Y48" i="7"/>
  <c r="Y47" i="7"/>
  <c r="Y46" i="7"/>
  <c r="Y45" i="7"/>
  <c r="Y44" i="7"/>
  <c r="Y43" i="7"/>
  <c r="Y42" i="7"/>
  <c r="Y41" i="7"/>
  <c r="Y40" i="7"/>
  <c r="Y39" i="7"/>
  <c r="Y38" i="7"/>
  <c r="Y37" i="7"/>
  <c r="Y36" i="7"/>
  <c r="Y35" i="7"/>
  <c r="Y34" i="7"/>
  <c r="Y33" i="7"/>
  <c r="Y32" i="7"/>
  <c r="Y31" i="7"/>
  <c r="Y30" i="7"/>
  <c r="Y29" i="7"/>
  <c r="Y28" i="7"/>
  <c r="Y27" i="7"/>
  <c r="Y26" i="7"/>
  <c r="Y25" i="7"/>
  <c r="Y24" i="7"/>
  <c r="Y23" i="7"/>
  <c r="Y22" i="7"/>
  <c r="Y21" i="7"/>
  <c r="Y20" i="7"/>
  <c r="Y19" i="7"/>
  <c r="Y18" i="7"/>
  <c r="Y17" i="7"/>
  <c r="Y16" i="7"/>
  <c r="Y15" i="7"/>
  <c r="Y14" i="7"/>
  <c r="Y13" i="7"/>
  <c r="Y12" i="7"/>
  <c r="Y11" i="7"/>
  <c r="Y10" i="7"/>
  <c r="Y9" i="7"/>
  <c r="Y8" i="7"/>
  <c r="Y7" i="7"/>
  <c r="K6" i="6"/>
  <c r="N6" i="6" s="1"/>
  <c r="J6" i="6"/>
  <c r="M6" i="6" s="1"/>
  <c r="I6" i="6"/>
  <c r="L6" i="6" s="1"/>
  <c r="J7" i="2"/>
  <c r="K7" i="2"/>
  <c r="L7" i="2"/>
  <c r="J8" i="2"/>
  <c r="K8" i="2"/>
  <c r="L8" i="2"/>
  <c r="J9" i="2"/>
  <c r="K9" i="2"/>
  <c r="L9" i="2"/>
  <c r="J10" i="2"/>
  <c r="K10" i="2"/>
  <c r="L10" i="2"/>
  <c r="J11" i="2"/>
  <c r="K11" i="2"/>
  <c r="L11" i="2"/>
  <c r="J12" i="2"/>
  <c r="K12" i="2"/>
  <c r="L12" i="2"/>
  <c r="J13" i="2"/>
  <c r="K13" i="2"/>
  <c r="L13" i="2"/>
  <c r="J14" i="2"/>
  <c r="K14" i="2"/>
  <c r="L14" i="2"/>
  <c r="J15" i="2"/>
  <c r="K15" i="2"/>
  <c r="L15" i="2"/>
  <c r="J16" i="2"/>
  <c r="K16" i="2"/>
  <c r="L16" i="2"/>
  <c r="J17" i="2"/>
  <c r="K17" i="2"/>
  <c r="L17" i="2"/>
  <c r="J18" i="2"/>
  <c r="K18" i="2"/>
  <c r="L18" i="2"/>
  <c r="J19" i="2"/>
  <c r="K19" i="2"/>
  <c r="L19" i="2"/>
  <c r="J20" i="2"/>
  <c r="K20" i="2"/>
  <c r="L20" i="2"/>
  <c r="J21" i="2"/>
  <c r="K21" i="2"/>
  <c r="L21" i="2"/>
  <c r="J22" i="2"/>
  <c r="K22" i="2"/>
  <c r="L22" i="2"/>
  <c r="J23" i="2"/>
  <c r="K23" i="2"/>
  <c r="L23" i="2"/>
  <c r="J24" i="2"/>
  <c r="K24" i="2"/>
  <c r="L24" i="2"/>
  <c r="J33" i="2"/>
  <c r="K33" i="2"/>
  <c r="L33" i="2"/>
  <c r="J34" i="2"/>
  <c r="K34" i="2"/>
  <c r="L34" i="2"/>
  <c r="J35" i="2"/>
  <c r="K35" i="2"/>
  <c r="L35" i="2"/>
  <c r="J36" i="2"/>
  <c r="K36" i="2"/>
  <c r="L36" i="2"/>
  <c r="J37" i="2"/>
  <c r="K37" i="2"/>
  <c r="L37" i="2"/>
  <c r="J38" i="2"/>
  <c r="K38" i="2"/>
  <c r="L38" i="2"/>
  <c r="J39" i="2"/>
  <c r="K39" i="2"/>
  <c r="L39" i="2"/>
  <c r="J40" i="2"/>
  <c r="K40" i="2"/>
  <c r="L40" i="2"/>
  <c r="J41" i="2"/>
  <c r="K41" i="2"/>
  <c r="L41" i="2"/>
  <c r="J42" i="2"/>
  <c r="K42" i="2"/>
  <c r="L42" i="2"/>
  <c r="J43" i="2"/>
  <c r="K43" i="2"/>
  <c r="L43" i="2"/>
  <c r="J44" i="2"/>
  <c r="K44" i="2"/>
  <c r="L44" i="2"/>
  <c r="J45" i="2"/>
  <c r="K45" i="2"/>
  <c r="L45" i="2"/>
  <c r="J46" i="2"/>
  <c r="K46" i="2"/>
  <c r="L46" i="2"/>
  <c r="J47" i="2"/>
  <c r="K47" i="2"/>
  <c r="L47" i="2"/>
  <c r="J48" i="2"/>
  <c r="K48" i="2"/>
  <c r="L48" i="2"/>
  <c r="J49" i="2"/>
  <c r="K49" i="2"/>
  <c r="L49" i="2"/>
  <c r="J50" i="2"/>
  <c r="K50" i="2"/>
  <c r="L50" i="2"/>
  <c r="J51" i="2"/>
  <c r="K51" i="2"/>
  <c r="L51" i="2"/>
  <c r="J52" i="2"/>
  <c r="K52" i="2"/>
  <c r="L52" i="2"/>
  <c r="J53" i="2"/>
  <c r="K53" i="2"/>
  <c r="L53" i="2"/>
  <c r="J55" i="2"/>
  <c r="K55" i="2"/>
  <c r="L55" i="2"/>
  <c r="J56" i="2"/>
  <c r="K56" i="2"/>
  <c r="L56" i="2"/>
  <c r="J57" i="2"/>
  <c r="K57" i="2"/>
  <c r="L57" i="2"/>
  <c r="J58" i="2"/>
  <c r="K58" i="2"/>
  <c r="L58" i="2"/>
  <c r="J59" i="2"/>
  <c r="K59" i="2"/>
  <c r="L59" i="2"/>
  <c r="J60" i="2"/>
  <c r="K60" i="2"/>
  <c r="L60" i="2"/>
  <c r="J61" i="2"/>
  <c r="K61" i="2"/>
  <c r="L61" i="2"/>
  <c r="J62" i="2"/>
  <c r="K62" i="2"/>
  <c r="L62" i="2"/>
  <c r="J63" i="2"/>
  <c r="K63" i="2"/>
  <c r="L63" i="2"/>
  <c r="J64" i="2"/>
  <c r="K64" i="2"/>
  <c r="L64" i="2"/>
  <c r="J65" i="2"/>
  <c r="K65" i="2"/>
  <c r="L65" i="2"/>
  <c r="J66" i="2"/>
  <c r="K66" i="2"/>
  <c r="L66" i="2"/>
  <c r="J67" i="2"/>
  <c r="K67" i="2"/>
  <c r="L67" i="2"/>
  <c r="J68" i="2"/>
  <c r="K68" i="2"/>
  <c r="L68" i="2"/>
  <c r="J69" i="2"/>
  <c r="K69" i="2"/>
  <c r="L69" i="2"/>
  <c r="J70" i="2"/>
  <c r="K70" i="2"/>
  <c r="L70" i="2"/>
  <c r="J71" i="2"/>
  <c r="K71" i="2"/>
  <c r="L71" i="2"/>
  <c r="J72" i="2"/>
  <c r="K72" i="2"/>
  <c r="L72" i="2"/>
  <c r="J73" i="2"/>
  <c r="K73" i="2"/>
  <c r="L73" i="2"/>
  <c r="J74" i="2"/>
  <c r="K74" i="2"/>
  <c r="L74" i="2"/>
  <c r="J75" i="2"/>
  <c r="K75" i="2"/>
  <c r="L75" i="2"/>
  <c r="J76" i="2"/>
  <c r="K76" i="2"/>
  <c r="L76" i="2"/>
  <c r="J77" i="2"/>
  <c r="K77" i="2"/>
  <c r="L77" i="2"/>
  <c r="J78" i="2"/>
  <c r="K78" i="2"/>
  <c r="L78" i="2"/>
  <c r="J79" i="2"/>
  <c r="K79" i="2"/>
  <c r="L79" i="2"/>
  <c r="J80" i="2"/>
  <c r="K80" i="2"/>
  <c r="L80" i="2"/>
  <c r="J81" i="2"/>
  <c r="K81" i="2"/>
  <c r="L81" i="2"/>
  <c r="J82" i="2"/>
  <c r="K82" i="2"/>
  <c r="L82" i="2"/>
  <c r="J83" i="2"/>
  <c r="K83" i="2"/>
  <c r="L83" i="2"/>
  <c r="J84" i="2"/>
  <c r="K84" i="2"/>
  <c r="L84" i="2"/>
  <c r="J85" i="2"/>
  <c r="K85" i="2"/>
  <c r="L85" i="2"/>
  <c r="J86" i="2"/>
  <c r="K86" i="2"/>
  <c r="L86" i="2"/>
  <c r="J87" i="2"/>
  <c r="K87" i="2"/>
  <c r="L87" i="2"/>
  <c r="J88" i="2"/>
  <c r="K88" i="2"/>
  <c r="L88" i="2"/>
  <c r="J89" i="2"/>
  <c r="K89" i="2"/>
  <c r="L89" i="2"/>
  <c r="J90" i="2"/>
  <c r="K90" i="2"/>
  <c r="L90" i="2"/>
  <c r="J91" i="2"/>
  <c r="K91" i="2"/>
  <c r="L91" i="2"/>
  <c r="J92" i="2"/>
  <c r="K92" i="2"/>
  <c r="L92" i="2"/>
  <c r="J93" i="2"/>
  <c r="K93" i="2"/>
  <c r="L93" i="2"/>
  <c r="J94" i="2"/>
  <c r="K94" i="2"/>
  <c r="L94" i="2"/>
  <c r="J95" i="2"/>
  <c r="K95" i="2"/>
  <c r="L95" i="2"/>
  <c r="J96" i="2"/>
  <c r="K96" i="2"/>
  <c r="L96" i="2"/>
  <c r="J97" i="2"/>
  <c r="K97" i="2"/>
  <c r="L97" i="2"/>
  <c r="J98" i="2"/>
  <c r="K98" i="2"/>
  <c r="L98" i="2"/>
  <c r="J99" i="2"/>
  <c r="K99" i="2"/>
  <c r="L99" i="2"/>
  <c r="J100" i="2"/>
  <c r="K100" i="2"/>
  <c r="L100" i="2"/>
  <c r="J101" i="2"/>
  <c r="K101" i="2"/>
  <c r="L101" i="2"/>
  <c r="J102" i="2"/>
  <c r="K102" i="2"/>
  <c r="L102" i="2"/>
  <c r="J103" i="2"/>
  <c r="K103" i="2"/>
  <c r="L103" i="2"/>
  <c r="J104" i="2"/>
  <c r="K104" i="2"/>
  <c r="L104" i="2"/>
  <c r="L6" i="2"/>
  <c r="K6" i="2"/>
  <c r="J6" i="2"/>
  <c r="L7" i="3"/>
  <c r="L8" i="3"/>
  <c r="L9" i="3"/>
  <c r="L10" i="3"/>
  <c r="L11" i="3"/>
  <c r="L12" i="3"/>
  <c r="L13" i="3"/>
  <c r="L14" i="3"/>
  <c r="L15" i="3"/>
  <c r="L16" i="3"/>
  <c r="L17" i="3"/>
  <c r="L18" i="3"/>
  <c r="L19" i="3"/>
  <c r="L20" i="3"/>
  <c r="L21" i="3"/>
  <c r="L22" i="3"/>
  <c r="L23" i="3"/>
  <c r="L24" i="3"/>
  <c r="L25" i="3"/>
  <c r="L26" i="3"/>
  <c r="L27" i="3"/>
  <c r="L28" i="3"/>
  <c r="L29" i="3"/>
  <c r="L30" i="3"/>
  <c r="L31" i="3"/>
  <c r="L32" i="3"/>
  <c r="L33" i="3"/>
  <c r="L34" i="3"/>
  <c r="L35" i="3"/>
  <c r="L36" i="3"/>
  <c r="L37" i="3"/>
  <c r="L38" i="3"/>
  <c r="L39" i="3"/>
  <c r="L40" i="3"/>
  <c r="L41" i="3"/>
  <c r="L42" i="3"/>
  <c r="L43" i="3"/>
  <c r="L44" i="3"/>
  <c r="L45" i="3"/>
  <c r="L46" i="3"/>
  <c r="L47" i="3"/>
  <c r="L48" i="3"/>
  <c r="L49" i="3"/>
  <c r="L50" i="3"/>
  <c r="L51" i="3"/>
  <c r="L52" i="3"/>
  <c r="L53" i="3"/>
  <c r="L54" i="3"/>
  <c r="L55" i="3"/>
  <c r="L56" i="3"/>
  <c r="L57" i="3"/>
  <c r="L58" i="3"/>
  <c r="L59" i="3"/>
  <c r="L60" i="3"/>
  <c r="L61" i="3"/>
  <c r="L62" i="3"/>
  <c r="L63" i="3"/>
  <c r="L64" i="3"/>
  <c r="L65" i="3"/>
  <c r="L66" i="3"/>
  <c r="L67" i="3"/>
  <c r="L68" i="3"/>
  <c r="L69" i="3"/>
  <c r="L70" i="3"/>
  <c r="L71" i="3"/>
  <c r="L72" i="3"/>
  <c r="L73" i="3"/>
  <c r="L74" i="3"/>
  <c r="L75" i="3"/>
  <c r="L76" i="3"/>
  <c r="L77" i="3"/>
  <c r="L78" i="3"/>
  <c r="L79" i="3"/>
  <c r="L80" i="3"/>
  <c r="L81" i="3"/>
  <c r="L82" i="3"/>
  <c r="L83" i="3"/>
  <c r="L84" i="3"/>
  <c r="L85" i="3"/>
  <c r="L86" i="3"/>
  <c r="L87" i="3"/>
  <c r="L88" i="3"/>
  <c r="L89" i="3"/>
  <c r="L90" i="3"/>
  <c r="L91" i="3"/>
  <c r="L92" i="3"/>
  <c r="L93" i="3"/>
  <c r="L94" i="3"/>
  <c r="L95" i="3"/>
  <c r="L96" i="3"/>
  <c r="L97" i="3"/>
  <c r="L98" i="3"/>
  <c r="L99" i="3"/>
  <c r="L100" i="3"/>
  <c r="L101" i="3"/>
  <c r="L102" i="3"/>
  <c r="L103" i="3"/>
  <c r="K7" i="3"/>
  <c r="K8" i="3"/>
  <c r="K9" i="3"/>
  <c r="K10" i="3"/>
  <c r="K11" i="3"/>
  <c r="K12" i="3"/>
  <c r="K13" i="3"/>
  <c r="K14" i="3"/>
  <c r="K15" i="3"/>
  <c r="K16" i="3"/>
  <c r="K17"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L6" i="3"/>
  <c r="K6" i="3"/>
  <c r="J7" i="3"/>
  <c r="J8" i="3"/>
  <c r="J9" i="3"/>
  <c r="J10" i="3"/>
  <c r="J11" i="3"/>
  <c r="J12" i="3"/>
  <c r="J13" i="3"/>
  <c r="J14" i="3"/>
  <c r="J15" i="3"/>
  <c r="J16" i="3"/>
  <c r="J17" i="3"/>
  <c r="J18" i="3"/>
  <c r="J19" i="3"/>
  <c r="J20" i="3"/>
  <c r="J21" i="3"/>
  <c r="J22" i="3"/>
  <c r="J23" i="3"/>
  <c r="J24" i="3"/>
  <c r="J25" i="3"/>
  <c r="J26" i="3"/>
  <c r="J27" i="3"/>
  <c r="J28" i="3"/>
  <c r="J29" i="3"/>
  <c r="J30" i="3"/>
  <c r="J31" i="3"/>
  <c r="J32" i="3"/>
  <c r="J33" i="3"/>
  <c r="J34" i="3"/>
  <c r="J35" i="3"/>
  <c r="J36" i="3"/>
  <c r="J37" i="3"/>
  <c r="J38" i="3"/>
  <c r="J39" i="3"/>
  <c r="J40" i="3"/>
  <c r="J41"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6" i="3"/>
  <c r="I103" i="6"/>
  <c r="I100" i="6"/>
  <c r="I99" i="6"/>
  <c r="I96" i="6"/>
  <c r="I95" i="6"/>
  <c r="I92" i="6"/>
  <c r="I91" i="6"/>
  <c r="I88" i="6"/>
  <c r="I87" i="6"/>
  <c r="I84" i="6"/>
  <c r="I83" i="6"/>
  <c r="I80" i="6"/>
  <c r="I79" i="6"/>
  <c r="I76" i="6"/>
  <c r="I75" i="6"/>
  <c r="I72" i="6"/>
  <c r="I71" i="6"/>
  <c r="I68" i="6"/>
  <c r="I67" i="6"/>
  <c r="I64" i="6"/>
  <c r="I63" i="6"/>
  <c r="I60" i="6"/>
  <c r="I59" i="6"/>
  <c r="I56" i="6"/>
  <c r="I55" i="6"/>
  <c r="J52" i="6"/>
  <c r="I51" i="6"/>
  <c r="J48" i="6"/>
  <c r="I47" i="6"/>
  <c r="J44" i="6"/>
  <c r="I43" i="6"/>
  <c r="J40" i="6"/>
  <c r="I39" i="6"/>
  <c r="J36" i="6"/>
  <c r="I35" i="6"/>
  <c r="J32" i="6"/>
  <c r="I31" i="6"/>
  <c r="J28" i="6"/>
  <c r="I27" i="6"/>
  <c r="I24" i="6"/>
  <c r="I23" i="6"/>
  <c r="I20" i="6"/>
  <c r="J19" i="6"/>
  <c r="K16" i="6"/>
  <c r="J15" i="6"/>
  <c r="K12" i="6"/>
  <c r="J11" i="6"/>
  <c r="J8" i="6"/>
  <c r="I7" i="6"/>
  <c r="L7" i="6" l="1"/>
  <c r="J102" i="6"/>
  <c r="J98" i="6"/>
  <c r="J94" i="6"/>
  <c r="J90" i="6"/>
  <c r="J86" i="6"/>
  <c r="J82" i="6"/>
  <c r="J78" i="6"/>
  <c r="J74" i="6"/>
  <c r="J70" i="6"/>
  <c r="J66" i="6"/>
  <c r="K50" i="6"/>
  <c r="I44" i="6"/>
  <c r="K39" i="6"/>
  <c r="K34" i="6"/>
  <c r="I28" i="6"/>
  <c r="K21" i="6"/>
  <c r="K7" i="6"/>
  <c r="N7" i="6" s="1"/>
  <c r="K100" i="6"/>
  <c r="K96" i="6"/>
  <c r="K92" i="6"/>
  <c r="K88" i="6"/>
  <c r="K84" i="6"/>
  <c r="K80" i="6"/>
  <c r="K76" i="6"/>
  <c r="K72" i="6"/>
  <c r="K68" i="6"/>
  <c r="K54" i="6"/>
  <c r="I48" i="6"/>
  <c r="K43" i="6"/>
  <c r="K38" i="6"/>
  <c r="I32" i="6"/>
  <c r="K27" i="6"/>
  <c r="I21" i="6"/>
  <c r="J7" i="6"/>
  <c r="M7" i="6" s="1"/>
  <c r="M8" i="6" s="1"/>
  <c r="K103" i="6"/>
  <c r="K99" i="6"/>
  <c r="K95" i="6"/>
  <c r="K91" i="6"/>
  <c r="K87" i="6"/>
  <c r="K83" i="6"/>
  <c r="K79" i="6"/>
  <c r="K75" i="6"/>
  <c r="K71" i="6"/>
  <c r="K67" i="6"/>
  <c r="I52" i="6"/>
  <c r="K47" i="6"/>
  <c r="K42" i="6"/>
  <c r="I36" i="6"/>
  <c r="K31" i="6"/>
  <c r="K26" i="6"/>
  <c r="K20" i="6"/>
  <c r="J103" i="6"/>
  <c r="J99" i="6"/>
  <c r="J95" i="6"/>
  <c r="J91" i="6"/>
  <c r="J87" i="6"/>
  <c r="J83" i="6"/>
  <c r="J79" i="6"/>
  <c r="J75" i="6"/>
  <c r="J71" i="6"/>
  <c r="J67" i="6"/>
  <c r="K51" i="6"/>
  <c r="K46" i="6"/>
  <c r="I40" i="6"/>
  <c r="K35" i="6"/>
  <c r="K30" i="6"/>
  <c r="K24" i="6"/>
  <c r="I8" i="6"/>
  <c r="L8" i="6" s="1"/>
  <c r="L9" i="6" s="1"/>
  <c r="L10" i="6" s="1"/>
  <c r="K64" i="6"/>
  <c r="K63" i="6"/>
  <c r="J63" i="6"/>
  <c r="J62" i="6"/>
  <c r="K60" i="6"/>
  <c r="K59" i="6"/>
  <c r="J59" i="6"/>
  <c r="J58" i="6"/>
  <c r="K56" i="6"/>
  <c r="J53" i="6"/>
  <c r="J49" i="6"/>
  <c r="J45" i="6"/>
  <c r="J41" i="6"/>
  <c r="J37" i="6"/>
  <c r="J33" i="6"/>
  <c r="J54" i="6"/>
  <c r="I53" i="6"/>
  <c r="J50" i="6"/>
  <c r="I49" i="6"/>
  <c r="J46" i="6"/>
  <c r="I45" i="6"/>
  <c r="J42" i="6"/>
  <c r="I41" i="6"/>
  <c r="J38" i="6"/>
  <c r="I37" i="6"/>
  <c r="J34" i="6"/>
  <c r="J30" i="6"/>
  <c r="I29" i="6"/>
  <c r="J26" i="6"/>
  <c r="K52" i="6"/>
  <c r="J51" i="6"/>
  <c r="K48" i="6"/>
  <c r="J47" i="6"/>
  <c r="K44" i="6"/>
  <c r="J43" i="6"/>
  <c r="K40" i="6"/>
  <c r="J39" i="6"/>
  <c r="K36" i="6"/>
  <c r="J35" i="6"/>
  <c r="K32" i="6"/>
  <c r="J31" i="6"/>
  <c r="K28" i="6"/>
  <c r="J27" i="6"/>
  <c r="J29" i="6"/>
  <c r="I33" i="6"/>
  <c r="K25" i="6"/>
  <c r="J25" i="6"/>
  <c r="K23" i="6"/>
  <c r="J22" i="6"/>
  <c r="J23" i="6"/>
  <c r="I22" i="6"/>
  <c r="J24" i="6"/>
  <c r="J20" i="6"/>
  <c r="I19" i="6"/>
  <c r="K17" i="6"/>
  <c r="J16" i="6"/>
  <c r="I15" i="6"/>
  <c r="K13" i="6"/>
  <c r="J12" i="6"/>
  <c r="I11" i="6"/>
  <c r="K18" i="6"/>
  <c r="J17" i="6"/>
  <c r="I16" i="6"/>
  <c r="K14" i="6"/>
  <c r="J13" i="6"/>
  <c r="I12" i="6"/>
  <c r="K10" i="6"/>
  <c r="K19" i="6"/>
  <c r="J18" i="6"/>
  <c r="K15" i="6"/>
  <c r="J14" i="6"/>
  <c r="K11" i="6"/>
  <c r="J10" i="6"/>
  <c r="K9" i="6"/>
  <c r="J9" i="6"/>
  <c r="K8" i="6"/>
  <c r="I101" i="6"/>
  <c r="I97" i="6"/>
  <c r="I85" i="6"/>
  <c r="I73" i="6"/>
  <c r="I65" i="6"/>
  <c r="I57" i="6"/>
  <c r="I98" i="6"/>
  <c r="I86" i="6"/>
  <c r="I78" i="6"/>
  <c r="I74" i="6"/>
  <c r="I70" i="6"/>
  <c r="I66" i="6"/>
  <c r="I62" i="6"/>
  <c r="K101" i="6"/>
  <c r="J100" i="6"/>
  <c r="K97" i="6"/>
  <c r="J96" i="6"/>
  <c r="K93" i="6"/>
  <c r="J92" i="6"/>
  <c r="K89" i="6"/>
  <c r="J88" i="6"/>
  <c r="K85" i="6"/>
  <c r="J84" i="6"/>
  <c r="K81" i="6"/>
  <c r="J80" i="6"/>
  <c r="K77" i="6"/>
  <c r="J76" i="6"/>
  <c r="K73" i="6"/>
  <c r="J72" i="6"/>
  <c r="K69" i="6"/>
  <c r="J68" i="6"/>
  <c r="K65" i="6"/>
  <c r="J64" i="6"/>
  <c r="K61" i="6"/>
  <c r="J60" i="6"/>
  <c r="K57" i="6"/>
  <c r="J56" i="6"/>
  <c r="I93" i="6"/>
  <c r="I89" i="6"/>
  <c r="I81" i="6"/>
  <c r="I77" i="6"/>
  <c r="I69" i="6"/>
  <c r="I61" i="6"/>
  <c r="I102" i="6"/>
  <c r="I94" i="6"/>
  <c r="I90" i="6"/>
  <c r="I82" i="6"/>
  <c r="I58" i="6"/>
  <c r="J55" i="6"/>
  <c r="K55" i="6"/>
  <c r="Y105" i="5"/>
  <c r="Y104" i="5"/>
  <c r="Y103" i="5"/>
  <c r="Y102" i="5"/>
  <c r="Y101" i="5"/>
  <c r="Y100" i="5"/>
  <c r="Y99" i="5"/>
  <c r="Y98" i="5"/>
  <c r="Y97" i="5"/>
  <c r="Y96" i="5"/>
  <c r="Y95" i="5"/>
  <c r="Y94" i="5"/>
  <c r="Y93" i="5"/>
  <c r="Y92" i="5"/>
  <c r="Y91" i="5"/>
  <c r="Y90" i="5"/>
  <c r="Y89" i="5"/>
  <c r="Y88" i="5"/>
  <c r="Y87" i="5"/>
  <c r="Y86" i="5"/>
  <c r="Y85" i="5"/>
  <c r="Y84" i="5"/>
  <c r="Y83" i="5"/>
  <c r="Y82" i="5"/>
  <c r="Y81" i="5"/>
  <c r="Y80" i="5"/>
  <c r="Y79" i="5"/>
  <c r="Y78" i="5"/>
  <c r="Y77" i="5"/>
  <c r="Y76" i="5"/>
  <c r="Y75" i="5"/>
  <c r="Y74" i="5"/>
  <c r="Y73" i="5"/>
  <c r="Y72" i="5"/>
  <c r="Y71" i="5"/>
  <c r="Y70" i="5"/>
  <c r="Y69" i="5"/>
  <c r="Y68" i="5"/>
  <c r="Y67" i="5"/>
  <c r="Y66" i="5"/>
  <c r="Y65" i="5"/>
  <c r="Y64" i="5"/>
  <c r="Y63" i="5"/>
  <c r="Y62" i="5"/>
  <c r="Y61" i="5"/>
  <c r="Y60" i="5"/>
  <c r="Y59" i="5"/>
  <c r="Y58" i="5"/>
  <c r="Y57" i="5"/>
  <c r="Y56" i="5"/>
  <c r="Y55" i="5"/>
  <c r="Y54" i="5"/>
  <c r="Y53" i="5"/>
  <c r="Y52" i="5"/>
  <c r="Y51" i="5"/>
  <c r="Y50" i="5"/>
  <c r="Y49" i="5"/>
  <c r="Y48" i="5"/>
  <c r="Y47" i="5"/>
  <c r="Y46" i="5"/>
  <c r="Y45" i="5"/>
  <c r="Y44" i="5"/>
  <c r="Y43" i="5"/>
  <c r="Y42" i="5"/>
  <c r="Y41" i="5"/>
  <c r="Y40" i="5"/>
  <c r="Y39" i="5"/>
  <c r="Y38" i="5"/>
  <c r="Y37" i="5"/>
  <c r="Y36" i="5"/>
  <c r="Y35" i="5"/>
  <c r="Y34" i="5"/>
  <c r="Y33" i="5"/>
  <c r="Y32" i="5"/>
  <c r="Y31" i="5"/>
  <c r="Y30" i="5"/>
  <c r="Y29" i="5"/>
  <c r="Y28" i="5"/>
  <c r="Y27" i="5"/>
  <c r="Y26" i="5"/>
  <c r="Y25" i="5"/>
  <c r="Y24" i="5"/>
  <c r="Y23" i="5"/>
  <c r="Y22" i="5"/>
  <c r="Y21" i="5"/>
  <c r="Y20" i="5"/>
  <c r="Y19" i="5"/>
  <c r="Y18" i="5"/>
  <c r="Y17" i="5"/>
  <c r="Y16" i="5"/>
  <c r="Y15" i="5"/>
  <c r="Y14" i="5"/>
  <c r="Y13" i="5"/>
  <c r="Y12" i="5"/>
  <c r="Y11" i="5"/>
  <c r="Y10" i="5"/>
  <c r="Y9" i="5"/>
  <c r="Y8" i="5"/>
  <c r="Y7" i="5"/>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K58" i="4"/>
  <c r="K57" i="4"/>
  <c r="K56" i="4"/>
  <c r="K55" i="4"/>
  <c r="K54" i="4"/>
  <c r="K53" i="4"/>
  <c r="K52" i="4"/>
  <c r="K51" i="4"/>
  <c r="K50" i="4"/>
  <c r="K49" i="4"/>
  <c r="K48" i="4"/>
  <c r="K47" i="4"/>
  <c r="K46" i="4"/>
  <c r="K45" i="4"/>
  <c r="K44" i="4"/>
  <c r="K43" i="4"/>
  <c r="K42" i="4"/>
  <c r="K41" i="4"/>
  <c r="K40" i="4"/>
  <c r="K39" i="4"/>
  <c r="K38" i="4"/>
  <c r="K37" i="4"/>
  <c r="K36" i="4"/>
  <c r="K35" i="4"/>
  <c r="K34" i="4"/>
  <c r="K33" i="4"/>
  <c r="K32" i="4"/>
  <c r="K31" i="4"/>
  <c r="K30" i="4"/>
  <c r="K29" i="4"/>
  <c r="K28" i="4"/>
  <c r="K27" i="4"/>
  <c r="K26" i="4"/>
  <c r="K25" i="4"/>
  <c r="K24" i="4"/>
  <c r="K23" i="4"/>
  <c r="K22" i="4"/>
  <c r="K21" i="4"/>
  <c r="K20" i="4"/>
  <c r="K19" i="4"/>
  <c r="K18" i="4"/>
  <c r="K17" i="4"/>
  <c r="K16" i="4"/>
  <c r="K15" i="4"/>
  <c r="K14" i="4"/>
  <c r="K13" i="4"/>
  <c r="K12" i="4"/>
  <c r="K11" i="4"/>
  <c r="K10" i="4"/>
  <c r="K9" i="4"/>
  <c r="K8" i="4"/>
  <c r="K7" i="4"/>
  <c r="K6" i="4"/>
  <c r="K5" i="4"/>
  <c r="A154" i="3"/>
  <c r="A153" i="3"/>
  <c r="A152" i="3"/>
  <c r="A151" i="3"/>
  <c r="A150" i="3"/>
  <c r="A149" i="3"/>
  <c r="A148" i="3"/>
  <c r="A147" i="3"/>
  <c r="A146" i="3"/>
  <c r="A145" i="3"/>
  <c r="A144" i="3"/>
  <c r="A143" i="3"/>
  <c r="A142" i="3"/>
  <c r="A141" i="3"/>
  <c r="A140" i="3"/>
  <c r="A139" i="3"/>
  <c r="A138" i="3"/>
  <c r="A137" i="3"/>
  <c r="A136" i="3"/>
  <c r="A135" i="3"/>
  <c r="A134" i="3"/>
  <c r="A133" i="3"/>
  <c r="H8" i="3"/>
  <c r="A155" i="2"/>
  <c r="A154" i="2"/>
  <c r="A153" i="2"/>
  <c r="A152" i="2"/>
  <c r="A151" i="2"/>
  <c r="A150" i="2"/>
  <c r="A149" i="2"/>
  <c r="A148" i="2"/>
  <c r="A147" i="2"/>
  <c r="A146" i="2"/>
  <c r="A145" i="2"/>
  <c r="A144" i="2"/>
  <c r="A143" i="2"/>
  <c r="A142" i="2"/>
  <c r="A141" i="2"/>
  <c r="A140" i="2"/>
  <c r="A139" i="2"/>
  <c r="A138" i="2"/>
  <c r="A137" i="2"/>
  <c r="A136" i="2"/>
  <c r="A135" i="2"/>
  <c r="A134" i="2"/>
  <c r="A133" i="2"/>
  <c r="H104" i="2"/>
  <c r="H103" i="2"/>
  <c r="H102" i="2"/>
  <c r="H101" i="2"/>
  <c r="H100" i="2"/>
  <c r="H99" i="2"/>
  <c r="H98" i="2"/>
  <c r="H97" i="2"/>
  <c r="H96" i="2"/>
  <c r="H95" i="2"/>
  <c r="H94" i="2"/>
  <c r="H93" i="2"/>
  <c r="H92" i="2"/>
  <c r="H91" i="2"/>
  <c r="H90" i="2"/>
  <c r="H89" i="2"/>
  <c r="I89" i="2" s="1"/>
  <c r="H88" i="2"/>
  <c r="H87" i="2"/>
  <c r="H86" i="2"/>
  <c r="H85" i="2"/>
  <c r="H84" i="2"/>
  <c r="H83" i="2"/>
  <c r="H82" i="2"/>
  <c r="H81" i="2"/>
  <c r="H80" i="2"/>
  <c r="H79" i="2"/>
  <c r="H78" i="2"/>
  <c r="H77" i="2"/>
  <c r="H76" i="2"/>
  <c r="H75" i="2"/>
  <c r="H74" i="2"/>
  <c r="H73" i="2"/>
  <c r="H72" i="2"/>
  <c r="H71" i="2"/>
  <c r="H70" i="2"/>
  <c r="I70" i="2" s="1"/>
  <c r="H69" i="2"/>
  <c r="H68" i="2"/>
  <c r="H67" i="2"/>
  <c r="H66" i="2"/>
  <c r="H65" i="2"/>
  <c r="H64" i="2"/>
  <c r="H63" i="2"/>
  <c r="H62" i="2"/>
  <c r="H61" i="2"/>
  <c r="H60" i="2"/>
  <c r="H59" i="2"/>
  <c r="H58" i="2"/>
  <c r="I58" i="2" s="1"/>
  <c r="H57" i="2"/>
  <c r="H56" i="2"/>
  <c r="H55" i="2"/>
  <c r="H54" i="2"/>
  <c r="I54" i="2" s="1"/>
  <c r="H53" i="2"/>
  <c r="H52" i="2"/>
  <c r="H51" i="2"/>
  <c r="H50" i="2"/>
  <c r="H49" i="2"/>
  <c r="H48" i="2"/>
  <c r="H47" i="2"/>
  <c r="I46" i="2"/>
  <c r="H46" i="2"/>
  <c r="H45" i="2"/>
  <c r="H44" i="2"/>
  <c r="H43" i="2"/>
  <c r="H42" i="2"/>
  <c r="I42" i="2" s="1"/>
  <c r="H41" i="2"/>
  <c r="H40" i="2"/>
  <c r="H39" i="2"/>
  <c r="H38" i="2"/>
  <c r="I38" i="2" s="1"/>
  <c r="H37" i="2"/>
  <c r="H36" i="2"/>
  <c r="H35" i="2"/>
  <c r="H34" i="2"/>
  <c r="H33" i="2"/>
  <c r="H32" i="2"/>
  <c r="H31" i="2"/>
  <c r="H30" i="2"/>
  <c r="I30" i="2" s="1"/>
  <c r="H29" i="2"/>
  <c r="H28" i="2"/>
  <c r="H27" i="2"/>
  <c r="I26" i="2"/>
  <c r="H26" i="2"/>
  <c r="H25" i="2"/>
  <c r="H24" i="2"/>
  <c r="H23" i="2"/>
  <c r="I22" i="2"/>
  <c r="H22" i="2"/>
  <c r="H21" i="2"/>
  <c r="H20" i="2"/>
  <c r="H19" i="2"/>
  <c r="H18" i="2"/>
  <c r="H17" i="2"/>
  <c r="H16" i="2"/>
  <c r="H15" i="2"/>
  <c r="H14" i="2"/>
  <c r="I14" i="2" s="1"/>
  <c r="H13" i="2"/>
  <c r="H12" i="2"/>
  <c r="H11" i="2"/>
  <c r="H10" i="2"/>
  <c r="I10" i="2" s="1"/>
  <c r="H9" i="2"/>
  <c r="H8" i="2"/>
  <c r="H7" i="2"/>
  <c r="I6" i="2"/>
  <c r="M6" i="2" s="1"/>
  <c r="H6" i="2"/>
  <c r="G1" i="1"/>
  <c r="M9" i="6" l="1"/>
  <c r="M10" i="6" s="1"/>
  <c r="M11" i="6" s="1"/>
  <c r="M12" i="6" s="1"/>
  <c r="M13" i="6" s="1"/>
  <c r="M14" i="6" s="1"/>
  <c r="M15" i="6" s="1"/>
  <c r="M16" i="6" s="1"/>
  <c r="M17" i="6" s="1"/>
  <c r="M18" i="6" s="1"/>
  <c r="M19" i="6" s="1"/>
  <c r="M20" i="6" s="1"/>
  <c r="M21" i="6" s="1"/>
  <c r="M22" i="6" s="1"/>
  <c r="M23" i="6" s="1"/>
  <c r="M24" i="6" s="1"/>
  <c r="M25" i="6" s="1"/>
  <c r="M26" i="6" s="1"/>
  <c r="M27" i="6" s="1"/>
  <c r="M28" i="6" s="1"/>
  <c r="M29" i="6" s="1"/>
  <c r="M30" i="6" s="1"/>
  <c r="M31" i="6" s="1"/>
  <c r="M32" i="6" s="1"/>
  <c r="M33" i="6" s="1"/>
  <c r="M34" i="6" s="1"/>
  <c r="M35" i="6" s="1"/>
  <c r="M36" i="6" s="1"/>
  <c r="M37" i="6" s="1"/>
  <c r="M38" i="6" s="1"/>
  <c r="M39" i="6" s="1"/>
  <c r="M40" i="6" s="1"/>
  <c r="M41" i="6" s="1"/>
  <c r="M42" i="6" s="1"/>
  <c r="M43" i="6" s="1"/>
  <c r="M44" i="6" s="1"/>
  <c r="M45" i="6" s="1"/>
  <c r="M46" i="6" s="1"/>
  <c r="M47" i="6" s="1"/>
  <c r="M48" i="6" s="1"/>
  <c r="M49" i="6" s="1"/>
  <c r="M50" i="6" s="1"/>
  <c r="M51" i="6" s="1"/>
  <c r="M52" i="6" s="1"/>
  <c r="M53" i="6" s="1"/>
  <c r="M54" i="6" s="1"/>
  <c r="K104" i="6"/>
  <c r="Q104" i="6" s="1"/>
  <c r="Q103" i="6" s="1"/>
  <c r="Q102" i="6" s="1"/>
  <c r="Q101" i="6" s="1"/>
  <c r="Q100" i="6" s="1"/>
  <c r="Q99" i="6" s="1"/>
  <c r="Q98" i="6" s="1"/>
  <c r="Q97" i="6" s="1"/>
  <c r="Q96" i="6" s="1"/>
  <c r="Q95" i="6" s="1"/>
  <c r="Q94" i="6" s="1"/>
  <c r="Q93" i="6" s="1"/>
  <c r="Q92" i="6" s="1"/>
  <c r="Q91" i="6" s="1"/>
  <c r="Q90" i="6" s="1"/>
  <c r="Q89" i="6" s="1"/>
  <c r="Q88" i="6" s="1"/>
  <c r="Q87" i="6" s="1"/>
  <c r="Q86" i="6" s="1"/>
  <c r="Q85" i="6" s="1"/>
  <c r="Q84" i="6" s="1"/>
  <c r="Q83" i="6" s="1"/>
  <c r="Q82" i="6" s="1"/>
  <c r="Q81" i="6" s="1"/>
  <c r="Q80" i="6" s="1"/>
  <c r="Q79" i="6" s="1"/>
  <c r="Q78" i="6" s="1"/>
  <c r="Q77" i="6" s="1"/>
  <c r="Q76" i="6" s="1"/>
  <c r="Q75" i="6" s="1"/>
  <c r="Q74" i="6" s="1"/>
  <c r="Q73" i="6" s="1"/>
  <c r="Q72" i="6" s="1"/>
  <c r="Q71" i="6" s="1"/>
  <c r="Q70" i="6" s="1"/>
  <c r="Q69" i="6" s="1"/>
  <c r="Q68" i="6" s="1"/>
  <c r="Q67" i="6" s="1"/>
  <c r="Q66" i="6" s="1"/>
  <c r="Q65" i="6" s="1"/>
  <c r="Q64" i="6" s="1"/>
  <c r="Q63" i="6" s="1"/>
  <c r="Q62" i="6" s="1"/>
  <c r="I104" i="6"/>
  <c r="O104" i="6" s="1"/>
  <c r="O103" i="6" s="1"/>
  <c r="O102" i="6" s="1"/>
  <c r="O101" i="6" s="1"/>
  <c r="O100" i="6" s="1"/>
  <c r="O99" i="6" s="1"/>
  <c r="O98" i="6" s="1"/>
  <c r="O97" i="6" s="1"/>
  <c r="O96" i="6" s="1"/>
  <c r="O95" i="6" s="1"/>
  <c r="O94" i="6" s="1"/>
  <c r="O93" i="6" s="1"/>
  <c r="O92" i="6" s="1"/>
  <c r="O91" i="6" s="1"/>
  <c r="O90" i="6" s="1"/>
  <c r="O89" i="6" s="1"/>
  <c r="O88" i="6" s="1"/>
  <c r="O87" i="6" s="1"/>
  <c r="O86" i="6" s="1"/>
  <c r="O85" i="6" s="1"/>
  <c r="O84" i="6" s="1"/>
  <c r="O83" i="6" s="1"/>
  <c r="O82" i="6" s="1"/>
  <c r="O81" i="6" s="1"/>
  <c r="O80" i="6" s="1"/>
  <c r="O79" i="6" s="1"/>
  <c r="O78" i="6" s="1"/>
  <c r="O77" i="6" s="1"/>
  <c r="O76" i="6" s="1"/>
  <c r="O75" i="6" s="1"/>
  <c r="O74" i="6" s="1"/>
  <c r="O73" i="6" s="1"/>
  <c r="O72" i="6" s="1"/>
  <c r="O71" i="6" s="1"/>
  <c r="O70" i="6" s="1"/>
  <c r="O69" i="6" s="1"/>
  <c r="O68" i="6" s="1"/>
  <c r="O67" i="6" s="1"/>
  <c r="O66" i="6" s="1"/>
  <c r="O65" i="6" s="1"/>
  <c r="O64" i="6" s="1"/>
  <c r="O63" i="6" s="1"/>
  <c r="O62" i="6" s="1"/>
  <c r="O61" i="6" s="1"/>
  <c r="O60" i="6" s="1"/>
  <c r="O59" i="6" s="1"/>
  <c r="O58" i="6" s="1"/>
  <c r="O57" i="6" s="1"/>
  <c r="O56" i="6" s="1"/>
  <c r="O55" i="6" s="1"/>
  <c r="O54" i="6" s="1"/>
  <c r="O53" i="6" s="1"/>
  <c r="O52" i="6" s="1"/>
  <c r="O51" i="6" s="1"/>
  <c r="O50" i="6" s="1"/>
  <c r="O49" i="6" s="1"/>
  <c r="O48" i="6" s="1"/>
  <c r="O47" i="6" s="1"/>
  <c r="O46" i="6" s="1"/>
  <c r="O45" i="6" s="1"/>
  <c r="O44" i="6" s="1"/>
  <c r="O43" i="6" s="1"/>
  <c r="O42" i="6" s="1"/>
  <c r="O41" i="6" s="1"/>
  <c r="O40" i="6" s="1"/>
  <c r="O39" i="6" s="1"/>
  <c r="O38" i="6" s="1"/>
  <c r="O37" i="6" s="1"/>
  <c r="O36" i="6" s="1"/>
  <c r="O35" i="6" s="1"/>
  <c r="O34" i="6" s="1"/>
  <c r="O33" i="6" s="1"/>
  <c r="O32" i="6" s="1"/>
  <c r="O31" i="6" s="1"/>
  <c r="O30" i="6" s="1"/>
  <c r="O29" i="6" s="1"/>
  <c r="O28" i="6" s="1"/>
  <c r="O27" i="6" s="1"/>
  <c r="O26" i="6" s="1"/>
  <c r="O25" i="6" s="1"/>
  <c r="O24" i="6" s="1"/>
  <c r="O23" i="6" s="1"/>
  <c r="O22" i="6" s="1"/>
  <c r="O21" i="6" s="1"/>
  <c r="O20" i="6" s="1"/>
  <c r="O19" i="6" s="1"/>
  <c r="O18" i="6" s="1"/>
  <c r="O17" i="6" s="1"/>
  <c r="O16" i="6" s="1"/>
  <c r="O15" i="6" s="1"/>
  <c r="O14" i="6" s="1"/>
  <c r="O13" i="6" s="1"/>
  <c r="O12" i="6" s="1"/>
  <c r="O11" i="6" s="1"/>
  <c r="O10" i="6" s="1"/>
  <c r="O9" i="6" s="1"/>
  <c r="O8" i="6" s="1"/>
  <c r="O7" i="6" s="1"/>
  <c r="O6" i="6" s="1"/>
  <c r="J104" i="6"/>
  <c r="P104" i="6" s="1"/>
  <c r="P103" i="6" s="1"/>
  <c r="P102" i="6" s="1"/>
  <c r="P101" i="6" s="1"/>
  <c r="P100" i="6" s="1"/>
  <c r="P99" i="6" s="1"/>
  <c r="P98" i="6" s="1"/>
  <c r="P97" i="6" s="1"/>
  <c r="P96" i="6" s="1"/>
  <c r="P95" i="6" s="1"/>
  <c r="P94" i="6" s="1"/>
  <c r="P93" i="6" s="1"/>
  <c r="P92" i="6" s="1"/>
  <c r="P91" i="6" s="1"/>
  <c r="P90" i="6" s="1"/>
  <c r="P89" i="6" s="1"/>
  <c r="P88" i="6" s="1"/>
  <c r="P87" i="6" s="1"/>
  <c r="P86" i="6" s="1"/>
  <c r="P85" i="6" s="1"/>
  <c r="P84" i="6" s="1"/>
  <c r="P83" i="6" s="1"/>
  <c r="P82" i="6" s="1"/>
  <c r="P81" i="6" s="1"/>
  <c r="P80" i="6" s="1"/>
  <c r="P79" i="6" s="1"/>
  <c r="P78" i="6" s="1"/>
  <c r="P77" i="6" s="1"/>
  <c r="P76" i="6" s="1"/>
  <c r="P75" i="6" s="1"/>
  <c r="P74" i="6" s="1"/>
  <c r="P73" i="6" s="1"/>
  <c r="P72" i="6" s="1"/>
  <c r="P71" i="6" s="1"/>
  <c r="P70" i="6" s="1"/>
  <c r="P69" i="6" s="1"/>
  <c r="P68" i="6" s="1"/>
  <c r="P67" i="6" s="1"/>
  <c r="P66" i="6" s="1"/>
  <c r="P65" i="6" s="1"/>
  <c r="P64" i="6" s="1"/>
  <c r="P63" i="6" s="1"/>
  <c r="P62" i="6" s="1"/>
  <c r="P61" i="6" s="1"/>
  <c r="P60" i="6" s="1"/>
  <c r="P59" i="6" s="1"/>
  <c r="P58" i="6" s="1"/>
  <c r="P57" i="6" s="1"/>
  <c r="P56" i="6" s="1"/>
  <c r="P55" i="6" s="1"/>
  <c r="P54" i="6" s="1"/>
  <c r="P53" i="6" s="1"/>
  <c r="P52" i="6" s="1"/>
  <c r="P51" i="6" s="1"/>
  <c r="P50" i="6" s="1"/>
  <c r="P49" i="6" s="1"/>
  <c r="P48" i="6" s="1"/>
  <c r="P47" i="6" s="1"/>
  <c r="P46" i="6" s="1"/>
  <c r="P45" i="6" s="1"/>
  <c r="P44" i="6" s="1"/>
  <c r="P43" i="6" s="1"/>
  <c r="P42" i="6" s="1"/>
  <c r="P41" i="6" s="1"/>
  <c r="P40" i="6" s="1"/>
  <c r="P39" i="6" s="1"/>
  <c r="P38" i="6" s="1"/>
  <c r="P37" i="6" s="1"/>
  <c r="P36" i="6" s="1"/>
  <c r="P35" i="6" s="1"/>
  <c r="P34" i="6" s="1"/>
  <c r="P33" i="6" s="1"/>
  <c r="P32" i="6" s="1"/>
  <c r="P31" i="6" s="1"/>
  <c r="P30" i="6" s="1"/>
  <c r="P29" i="6" s="1"/>
  <c r="P28" i="6" s="1"/>
  <c r="P27" i="6" s="1"/>
  <c r="P26" i="6" s="1"/>
  <c r="P25" i="6" s="1"/>
  <c r="P24" i="6" s="1"/>
  <c r="P23" i="6" s="1"/>
  <c r="P22" i="6" s="1"/>
  <c r="P21" i="6" s="1"/>
  <c r="P20" i="6" s="1"/>
  <c r="P19" i="6" s="1"/>
  <c r="P18" i="6" s="1"/>
  <c r="P17" i="6" s="1"/>
  <c r="P16" i="6" s="1"/>
  <c r="P15" i="6" s="1"/>
  <c r="P14" i="6" s="1"/>
  <c r="P13" i="6" s="1"/>
  <c r="P12" i="6" s="1"/>
  <c r="P11" i="6" s="1"/>
  <c r="P10" i="6" s="1"/>
  <c r="P9" i="6" s="1"/>
  <c r="P8" i="6" s="1"/>
  <c r="P7" i="6" s="1"/>
  <c r="P6" i="6" s="1"/>
  <c r="N8" i="6"/>
  <c r="N9" i="6" s="1"/>
  <c r="N10" i="6" s="1"/>
  <c r="N11" i="6" s="1"/>
  <c r="N12" i="6" s="1"/>
  <c r="N13" i="6" s="1"/>
  <c r="N14" i="6" s="1"/>
  <c r="N15" i="6" s="1"/>
  <c r="N16" i="6" s="1"/>
  <c r="N17" i="6" s="1"/>
  <c r="N18" i="6" s="1"/>
  <c r="N19" i="6" s="1"/>
  <c r="N20" i="6" s="1"/>
  <c r="N21" i="6" s="1"/>
  <c r="N22" i="6" s="1"/>
  <c r="N23" i="6" s="1"/>
  <c r="N24" i="6" s="1"/>
  <c r="N25" i="6" s="1"/>
  <c r="N26" i="6" s="1"/>
  <c r="N27" i="6" s="1"/>
  <c r="N28" i="6" s="1"/>
  <c r="N29" i="6" s="1"/>
  <c r="N30" i="6" s="1"/>
  <c r="N31" i="6" s="1"/>
  <c r="N32" i="6" s="1"/>
  <c r="N33" i="6" s="1"/>
  <c r="N34" i="6" s="1"/>
  <c r="N35" i="6" s="1"/>
  <c r="N36" i="6" s="1"/>
  <c r="N37" i="6" s="1"/>
  <c r="N38" i="6" s="1"/>
  <c r="N39" i="6" s="1"/>
  <c r="N40" i="6" s="1"/>
  <c r="N41" i="6" s="1"/>
  <c r="N42" i="6" s="1"/>
  <c r="N43" i="6" s="1"/>
  <c r="N44" i="6" s="1"/>
  <c r="N45" i="6" s="1"/>
  <c r="N46" i="6" s="1"/>
  <c r="N47" i="6" s="1"/>
  <c r="N48" i="6" s="1"/>
  <c r="N49" i="6" s="1"/>
  <c r="N50" i="6" s="1"/>
  <c r="N51" i="6" s="1"/>
  <c r="N52" i="6" s="1"/>
  <c r="N53" i="6" s="1"/>
  <c r="N54" i="6" s="1"/>
  <c r="N55" i="6" s="1"/>
  <c r="N56" i="6" s="1"/>
  <c r="N57" i="6" s="1"/>
  <c r="N58" i="6" s="1"/>
  <c r="N59" i="6" s="1"/>
  <c r="N60" i="6" s="1"/>
  <c r="N61" i="6" s="1"/>
  <c r="N62" i="6" s="1"/>
  <c r="N63" i="6" s="1"/>
  <c r="N64" i="6" s="1"/>
  <c r="N65" i="6" s="1"/>
  <c r="N66" i="6" s="1"/>
  <c r="N67" i="6" s="1"/>
  <c r="N68" i="6" s="1"/>
  <c r="N69" i="6" s="1"/>
  <c r="N70" i="6" s="1"/>
  <c r="N71" i="6" s="1"/>
  <c r="N72" i="6" s="1"/>
  <c r="N73" i="6" s="1"/>
  <c r="N74" i="6" s="1"/>
  <c r="N75" i="6" s="1"/>
  <c r="N76" i="6" s="1"/>
  <c r="N77" i="6" s="1"/>
  <c r="N78" i="6" s="1"/>
  <c r="N79" i="6" s="1"/>
  <c r="N80" i="6" s="1"/>
  <c r="N81" i="6" s="1"/>
  <c r="N82" i="6" s="1"/>
  <c r="N83" i="6" s="1"/>
  <c r="N84" i="6" s="1"/>
  <c r="N85" i="6" s="1"/>
  <c r="N86" i="6" s="1"/>
  <c r="N87" i="6" s="1"/>
  <c r="N88" i="6" s="1"/>
  <c r="N89" i="6" s="1"/>
  <c r="N90" i="6" s="1"/>
  <c r="N91" i="6" s="1"/>
  <c r="N92" i="6" s="1"/>
  <c r="N93" i="6" s="1"/>
  <c r="N94" i="6" s="1"/>
  <c r="N95" i="6" s="1"/>
  <c r="N96" i="6" s="1"/>
  <c r="N97" i="6" s="1"/>
  <c r="N98" i="6" s="1"/>
  <c r="N99" i="6" s="1"/>
  <c r="N100" i="6" s="1"/>
  <c r="N101" i="6" s="1"/>
  <c r="N102" i="6" s="1"/>
  <c r="N103" i="6" s="1"/>
  <c r="L11" i="6"/>
  <c r="L12" i="6" s="1"/>
  <c r="L13" i="6" s="1"/>
  <c r="L14" i="6" s="1"/>
  <c r="L15" i="6" s="1"/>
  <c r="L16" i="6" s="1"/>
  <c r="L17" i="6" s="1"/>
  <c r="L18" i="6" s="1"/>
  <c r="L19" i="6" s="1"/>
  <c r="L20" i="6" s="1"/>
  <c r="L21" i="6" s="1"/>
  <c r="L22" i="6" s="1"/>
  <c r="L23" i="6" s="1"/>
  <c r="L24" i="6" s="1"/>
  <c r="L25" i="6" s="1"/>
  <c r="L26" i="6" s="1"/>
  <c r="L27" i="6" s="1"/>
  <c r="L28" i="6" s="1"/>
  <c r="L29" i="6" s="1"/>
  <c r="L30" i="6" s="1"/>
  <c r="L31" i="6" s="1"/>
  <c r="L32" i="6" s="1"/>
  <c r="L33" i="6" s="1"/>
  <c r="L34" i="6" s="1"/>
  <c r="L35" i="6" s="1"/>
  <c r="L36" i="6" s="1"/>
  <c r="L37" i="6" s="1"/>
  <c r="L38" i="6" s="1"/>
  <c r="L39" i="6" s="1"/>
  <c r="L40" i="6" s="1"/>
  <c r="L41" i="6" s="1"/>
  <c r="L42" i="6" s="1"/>
  <c r="L43" i="6" s="1"/>
  <c r="L44" i="6" s="1"/>
  <c r="L45" i="6" s="1"/>
  <c r="L46" i="6" s="1"/>
  <c r="L47" i="6" s="1"/>
  <c r="L48" i="6" s="1"/>
  <c r="L49" i="6" s="1"/>
  <c r="L50" i="6" s="1"/>
  <c r="L51" i="6" s="1"/>
  <c r="L52" i="6" s="1"/>
  <c r="L53" i="6" s="1"/>
  <c r="L54" i="6" s="1"/>
  <c r="L55" i="6" s="1"/>
  <c r="L56" i="6" s="1"/>
  <c r="Q61" i="6"/>
  <c r="Q60" i="6" s="1"/>
  <c r="Q59" i="6" s="1"/>
  <c r="Q58" i="6" s="1"/>
  <c r="Q57" i="6" s="1"/>
  <c r="Q56" i="6" s="1"/>
  <c r="Q55" i="6" s="1"/>
  <c r="Q54" i="6" s="1"/>
  <c r="Q53" i="6" s="1"/>
  <c r="Q52" i="6" s="1"/>
  <c r="Q51" i="6" s="1"/>
  <c r="Q50" i="6" s="1"/>
  <c r="Q49" i="6" s="1"/>
  <c r="Q48" i="6" s="1"/>
  <c r="Q47" i="6" s="1"/>
  <c r="Q46" i="6" s="1"/>
  <c r="Q45" i="6" s="1"/>
  <c r="Q44" i="6" s="1"/>
  <c r="Q43" i="6" s="1"/>
  <c r="Q42" i="6" s="1"/>
  <c r="Q41" i="6" s="1"/>
  <c r="Q40" i="6" s="1"/>
  <c r="Q39" i="6" s="1"/>
  <c r="Q38" i="6" s="1"/>
  <c r="Q37" i="6" s="1"/>
  <c r="Q36" i="6" s="1"/>
  <c r="Q35" i="6" s="1"/>
  <c r="Q34" i="6" s="1"/>
  <c r="Q33" i="6" s="1"/>
  <c r="Q32" i="6" s="1"/>
  <c r="Q31" i="6" s="1"/>
  <c r="Q30" i="6" s="1"/>
  <c r="Q29" i="6" s="1"/>
  <c r="Q28" i="6" s="1"/>
  <c r="Q27" i="6" s="1"/>
  <c r="Q26" i="6" s="1"/>
  <c r="Q25" i="6" s="1"/>
  <c r="Q24" i="6" s="1"/>
  <c r="Q23" i="6" s="1"/>
  <c r="Q22" i="6" s="1"/>
  <c r="Q21" i="6" s="1"/>
  <c r="Q20" i="6" s="1"/>
  <c r="Q19" i="6" s="1"/>
  <c r="Q18" i="6" s="1"/>
  <c r="Q17" i="6" s="1"/>
  <c r="Q16" i="6" s="1"/>
  <c r="Q15" i="6" s="1"/>
  <c r="Q14" i="6" s="1"/>
  <c r="Q13" i="6" s="1"/>
  <c r="Q12" i="6" s="1"/>
  <c r="Q11" i="6" s="1"/>
  <c r="Q10" i="6" s="1"/>
  <c r="Q9" i="6" s="1"/>
  <c r="Q8" i="6" s="1"/>
  <c r="Q7" i="6" s="1"/>
  <c r="Q6" i="6" s="1"/>
  <c r="L57" i="6"/>
  <c r="L58" i="6" s="1"/>
  <c r="L59" i="6" s="1"/>
  <c r="L60" i="6" s="1"/>
  <c r="L61" i="6" s="1"/>
  <c r="L62" i="6" s="1"/>
  <c r="L63" i="6" s="1"/>
  <c r="L64" i="6" s="1"/>
  <c r="L65" i="6" s="1"/>
  <c r="L66" i="6" s="1"/>
  <c r="L67" i="6" s="1"/>
  <c r="L68" i="6" s="1"/>
  <c r="L69" i="6" s="1"/>
  <c r="L70" i="6" s="1"/>
  <c r="L71" i="6" s="1"/>
  <c r="L72" i="6" s="1"/>
  <c r="L73" i="6" s="1"/>
  <c r="L74" i="6" s="1"/>
  <c r="L75" i="6" s="1"/>
  <c r="L76" i="6" s="1"/>
  <c r="L77" i="6" s="1"/>
  <c r="L78" i="6" s="1"/>
  <c r="L79" i="6" s="1"/>
  <c r="L80" i="6" s="1"/>
  <c r="L81" i="6" s="1"/>
  <c r="L82" i="6" s="1"/>
  <c r="L83" i="6" s="1"/>
  <c r="L84" i="6" s="1"/>
  <c r="L85" i="6" s="1"/>
  <c r="L86" i="6" s="1"/>
  <c r="L87" i="6" s="1"/>
  <c r="L88" i="6" s="1"/>
  <c r="L89" i="6" s="1"/>
  <c r="L90" i="6" s="1"/>
  <c r="L91" i="6" s="1"/>
  <c r="L92" i="6" s="1"/>
  <c r="L93" i="6" s="1"/>
  <c r="L94" i="6" s="1"/>
  <c r="L95" i="6" s="1"/>
  <c r="L96" i="6" s="1"/>
  <c r="L97" i="6" s="1"/>
  <c r="L98" i="6" s="1"/>
  <c r="L99" i="6" s="1"/>
  <c r="L100" i="6" s="1"/>
  <c r="L101" i="6" s="1"/>
  <c r="L102" i="6" s="1"/>
  <c r="L103" i="6" s="1"/>
  <c r="L104" i="6" s="1"/>
  <c r="M55" i="6"/>
  <c r="M56" i="6" s="1"/>
  <c r="M57" i="6" s="1"/>
  <c r="M58" i="6" s="1"/>
  <c r="M59" i="6" s="1"/>
  <c r="M60" i="6" s="1"/>
  <c r="M61" i="6" s="1"/>
  <c r="M62" i="6" s="1"/>
  <c r="M63" i="6" s="1"/>
  <c r="M64" i="6" s="1"/>
  <c r="M65" i="6" s="1"/>
  <c r="M66" i="6" s="1"/>
  <c r="M67" i="6" s="1"/>
  <c r="M68" i="6" s="1"/>
  <c r="M69" i="6" s="1"/>
  <c r="M70" i="6" s="1"/>
  <c r="M71" i="6" s="1"/>
  <c r="M72" i="6" s="1"/>
  <c r="M73" i="6" s="1"/>
  <c r="M74" i="6" s="1"/>
  <c r="M75" i="6" s="1"/>
  <c r="M76" i="6" s="1"/>
  <c r="M77" i="6" s="1"/>
  <c r="M78" i="6" s="1"/>
  <c r="M79" i="6" s="1"/>
  <c r="M80" i="6" s="1"/>
  <c r="M81" i="6" s="1"/>
  <c r="M82" i="6" s="1"/>
  <c r="M83" i="6" s="1"/>
  <c r="M84" i="6" s="1"/>
  <c r="M85" i="6" s="1"/>
  <c r="M86" i="6" s="1"/>
  <c r="M87" i="6" s="1"/>
  <c r="M88" i="6" s="1"/>
  <c r="M89" i="6" s="1"/>
  <c r="M90" i="6" s="1"/>
  <c r="M91" i="6" s="1"/>
  <c r="M92" i="6" s="1"/>
  <c r="M93" i="6" s="1"/>
  <c r="M94" i="6" s="1"/>
  <c r="M95" i="6" s="1"/>
  <c r="M96" i="6" s="1"/>
  <c r="M97" i="6" s="1"/>
  <c r="M98" i="6" s="1"/>
  <c r="M99" i="6" s="1"/>
  <c r="M100" i="6" s="1"/>
  <c r="M101" i="6" s="1"/>
  <c r="M102" i="6" s="1"/>
  <c r="M103" i="6" s="1"/>
  <c r="K26" i="2"/>
  <c r="L26" i="2"/>
  <c r="J26" i="2"/>
  <c r="K30" i="2"/>
  <c r="L30" i="2"/>
  <c r="J30" i="2"/>
  <c r="K54" i="2"/>
  <c r="L54" i="2"/>
  <c r="J54" i="2"/>
  <c r="O6" i="2"/>
  <c r="N6" i="2"/>
  <c r="I8" i="3"/>
  <c r="I102" i="2"/>
  <c r="I98" i="2"/>
  <c r="I94" i="2"/>
  <c r="I90" i="2"/>
  <c r="I86" i="2"/>
  <c r="I82" i="2"/>
  <c r="I78" i="2"/>
  <c r="I103" i="2"/>
  <c r="I99" i="2"/>
  <c r="I95" i="2"/>
  <c r="I91" i="2"/>
  <c r="I87" i="2"/>
  <c r="I83" i="2"/>
  <c r="I79" i="2"/>
  <c r="I75" i="2"/>
  <c r="I71" i="2"/>
  <c r="I67" i="2"/>
  <c r="I63" i="2"/>
  <c r="I59" i="2"/>
  <c r="I55" i="2"/>
  <c r="I51" i="2"/>
  <c r="I47" i="2"/>
  <c r="I43" i="2"/>
  <c r="I39" i="2"/>
  <c r="I35" i="2"/>
  <c r="I31" i="2"/>
  <c r="I27" i="2"/>
  <c r="I23" i="2"/>
  <c r="I19" i="2"/>
  <c r="I15" i="2"/>
  <c r="I11" i="2"/>
  <c r="I7" i="2"/>
  <c r="I77" i="2"/>
  <c r="I69" i="2"/>
  <c r="I100" i="2"/>
  <c r="I96" i="2"/>
  <c r="I92" i="2"/>
  <c r="I88" i="2"/>
  <c r="I84" i="2"/>
  <c r="I80" i="2"/>
  <c r="I76" i="2"/>
  <c r="I72" i="2"/>
  <c r="I68" i="2"/>
  <c r="I64" i="2"/>
  <c r="I60" i="2"/>
  <c r="I56" i="2"/>
  <c r="I52" i="2"/>
  <c r="I48" i="2"/>
  <c r="I44" i="2"/>
  <c r="I40" i="2"/>
  <c r="I36" i="2"/>
  <c r="I32" i="2"/>
  <c r="I28" i="2"/>
  <c r="I24" i="2"/>
  <c r="I20" i="2"/>
  <c r="I16" i="2"/>
  <c r="I12" i="2"/>
  <c r="I8" i="2"/>
  <c r="I73" i="2"/>
  <c r="I65" i="2"/>
  <c r="I101" i="2"/>
  <c r="I85" i="2"/>
  <c r="I97" i="2"/>
  <c r="I81" i="2"/>
  <c r="I74" i="2"/>
  <c r="I66" i="2"/>
  <c r="I61" i="2"/>
  <c r="I57" i="2"/>
  <c r="I53" i="2"/>
  <c r="I49" i="2"/>
  <c r="I45" i="2"/>
  <c r="I41" i="2"/>
  <c r="I37" i="2"/>
  <c r="I33" i="2"/>
  <c r="I29" i="2"/>
  <c r="I25" i="2"/>
  <c r="I21" i="2"/>
  <c r="I17" i="2"/>
  <c r="I13" i="2"/>
  <c r="I9" i="2"/>
  <c r="I93" i="2"/>
  <c r="H28" i="3"/>
  <c r="H75" i="3"/>
  <c r="H44" i="3"/>
  <c r="H11" i="3"/>
  <c r="H25" i="3"/>
  <c r="H41" i="3"/>
  <c r="I62" i="2"/>
  <c r="I18" i="2"/>
  <c r="I34" i="2"/>
  <c r="I50" i="2"/>
  <c r="H101" i="3"/>
  <c r="H97" i="3"/>
  <c r="H93" i="3"/>
  <c r="H89" i="3"/>
  <c r="H85" i="3"/>
  <c r="H81" i="3"/>
  <c r="H77" i="3"/>
  <c r="H102" i="3"/>
  <c r="H98" i="3"/>
  <c r="H94" i="3"/>
  <c r="H90" i="3"/>
  <c r="H86" i="3"/>
  <c r="H82" i="3"/>
  <c r="H78" i="3"/>
  <c r="H74" i="3"/>
  <c r="H103" i="3"/>
  <c r="H95" i="3"/>
  <c r="H87" i="3"/>
  <c r="H79" i="3"/>
  <c r="H73" i="3"/>
  <c r="H69" i="3"/>
  <c r="H65" i="3"/>
  <c r="H61" i="3"/>
  <c r="H57" i="3"/>
  <c r="H100" i="3"/>
  <c r="H92" i="3"/>
  <c r="H84" i="3"/>
  <c r="H76" i="3"/>
  <c r="H70" i="3"/>
  <c r="H66" i="3"/>
  <c r="H62" i="3"/>
  <c r="H58" i="3"/>
  <c r="H99" i="3"/>
  <c r="H83" i="3"/>
  <c r="H71" i="3"/>
  <c r="H63" i="3"/>
  <c r="H54" i="3"/>
  <c r="H50" i="3"/>
  <c r="H46" i="3"/>
  <c r="H42" i="3"/>
  <c r="H38" i="3"/>
  <c r="H34" i="3"/>
  <c r="H30" i="3"/>
  <c r="H26" i="3"/>
  <c r="H22" i="3"/>
  <c r="H18" i="3"/>
  <c r="H14" i="3"/>
  <c r="H96" i="3"/>
  <c r="H80" i="3"/>
  <c r="H68" i="3"/>
  <c r="H60" i="3"/>
  <c r="H55" i="3"/>
  <c r="H51" i="3"/>
  <c r="H47" i="3"/>
  <c r="H43" i="3"/>
  <c r="H39" i="3"/>
  <c r="H35" i="3"/>
  <c r="H31" i="3"/>
  <c r="H27" i="3"/>
  <c r="H23" i="3"/>
  <c r="H19" i="3"/>
  <c r="H15" i="3"/>
  <c r="H91" i="3"/>
  <c r="H59" i="3"/>
  <c r="H56" i="3"/>
  <c r="H48" i="3"/>
  <c r="H40" i="3"/>
  <c r="H32" i="3"/>
  <c r="H24" i="3"/>
  <c r="H16" i="3"/>
  <c r="H9" i="3"/>
  <c r="H88" i="3"/>
  <c r="H72" i="3"/>
  <c r="H53" i="3"/>
  <c r="H45" i="3"/>
  <c r="H37" i="3"/>
  <c r="H29" i="3"/>
  <c r="H21" i="3"/>
  <c r="H13" i="3"/>
  <c r="H12" i="3"/>
  <c r="H10" i="3"/>
  <c r="H6" i="3"/>
  <c r="H17" i="3"/>
  <c r="H33" i="3"/>
  <c r="H49" i="3"/>
  <c r="H64" i="3"/>
  <c r="H7" i="3"/>
  <c r="H20" i="3"/>
  <c r="H36" i="3"/>
  <c r="H52" i="3"/>
  <c r="H67" i="3"/>
  <c r="M104" i="6" l="1"/>
  <c r="N104" i="6"/>
  <c r="J25" i="2"/>
  <c r="K25" i="2"/>
  <c r="L25" i="2"/>
  <c r="L27" i="2"/>
  <c r="J27" i="2"/>
  <c r="K27" i="2"/>
  <c r="J28" i="2"/>
  <c r="K28" i="2"/>
  <c r="L28" i="2"/>
  <c r="J29" i="2"/>
  <c r="K29" i="2"/>
  <c r="L29" i="2"/>
  <c r="L31" i="2"/>
  <c r="J31" i="2"/>
  <c r="K31" i="2"/>
  <c r="J32" i="2"/>
  <c r="L32" i="2"/>
  <c r="K32" i="2"/>
  <c r="I67" i="3"/>
  <c r="I7" i="3"/>
  <c r="I17" i="3"/>
  <c r="I13" i="3"/>
  <c r="I45" i="3"/>
  <c r="I9" i="3"/>
  <c r="I40" i="3"/>
  <c r="I91" i="3"/>
  <c r="I27" i="3"/>
  <c r="I43" i="3"/>
  <c r="I60" i="3"/>
  <c r="I14" i="3"/>
  <c r="I30" i="3"/>
  <c r="I46" i="3"/>
  <c r="I71" i="3"/>
  <c r="I62" i="3"/>
  <c r="I84" i="3"/>
  <c r="I61" i="3"/>
  <c r="I79" i="3"/>
  <c r="I74" i="3"/>
  <c r="I90" i="3"/>
  <c r="I77" i="3"/>
  <c r="I93" i="3"/>
  <c r="I11" i="3"/>
  <c r="I52" i="3"/>
  <c r="I64" i="3"/>
  <c r="I6" i="3"/>
  <c r="O6" i="3"/>
  <c r="O7" i="3" s="1"/>
  <c r="O8" i="3" s="1"/>
  <c r="O9" i="3" s="1"/>
  <c r="M6" i="3"/>
  <c r="I21" i="3"/>
  <c r="I53" i="3"/>
  <c r="I16" i="3"/>
  <c r="I48" i="3"/>
  <c r="I15" i="3"/>
  <c r="I31" i="3"/>
  <c r="I47" i="3"/>
  <c r="I68" i="3"/>
  <c r="I18" i="3"/>
  <c r="I34" i="3"/>
  <c r="I50" i="3"/>
  <c r="I83" i="3"/>
  <c r="I66" i="3"/>
  <c r="I92" i="3"/>
  <c r="I65" i="3"/>
  <c r="I87" i="3"/>
  <c r="I78" i="3"/>
  <c r="I94" i="3"/>
  <c r="I81" i="3"/>
  <c r="I97" i="3"/>
  <c r="I44" i="3"/>
  <c r="O7" i="2"/>
  <c r="M7" i="2"/>
  <c r="I104" i="2"/>
  <c r="I36" i="3"/>
  <c r="I49" i="3"/>
  <c r="I10" i="3"/>
  <c r="I29" i="3"/>
  <c r="I72" i="3"/>
  <c r="I24" i="3"/>
  <c r="I56" i="3"/>
  <c r="I19" i="3"/>
  <c r="I35" i="3"/>
  <c r="I51" i="3"/>
  <c r="I80" i="3"/>
  <c r="I22" i="3"/>
  <c r="I38" i="3"/>
  <c r="I54" i="3"/>
  <c r="I99" i="3"/>
  <c r="I70" i="3"/>
  <c r="I100" i="3"/>
  <c r="I69" i="3"/>
  <c r="I95" i="3"/>
  <c r="I82" i="3"/>
  <c r="I98" i="3"/>
  <c r="I85" i="3"/>
  <c r="I101" i="3"/>
  <c r="I41" i="3"/>
  <c r="I75" i="3"/>
  <c r="I20" i="3"/>
  <c r="I33" i="3"/>
  <c r="I12" i="3"/>
  <c r="I37" i="3"/>
  <c r="I88" i="3"/>
  <c r="I32" i="3"/>
  <c r="I59" i="3"/>
  <c r="I23" i="3"/>
  <c r="I39" i="3"/>
  <c r="I55" i="3"/>
  <c r="I96" i="3"/>
  <c r="I26" i="3"/>
  <c r="I42" i="3"/>
  <c r="I63" i="3"/>
  <c r="I58" i="3"/>
  <c r="I76" i="3"/>
  <c r="I57" i="3"/>
  <c r="I73" i="3"/>
  <c r="I103" i="3"/>
  <c r="I86" i="3"/>
  <c r="I102" i="3"/>
  <c r="I89" i="3"/>
  <c r="I25" i="3"/>
  <c r="I28" i="3"/>
  <c r="N7" i="2"/>
  <c r="N8" i="2" l="1"/>
  <c r="N9" i="2" s="1"/>
  <c r="N10" i="2" s="1"/>
  <c r="N11" i="2" s="1"/>
  <c r="O8" i="2"/>
  <c r="O9" i="2" s="1"/>
  <c r="O10" i="2" s="1"/>
  <c r="O11" i="2" s="1"/>
  <c r="O12" i="2" s="1"/>
  <c r="O13" i="2" s="1"/>
  <c r="O14" i="2" s="1"/>
  <c r="O15" i="2" s="1"/>
  <c r="O16" i="2" s="1"/>
  <c r="O17" i="2" s="1"/>
  <c r="O18" i="2" s="1"/>
  <c r="O19" i="2" s="1"/>
  <c r="O20" i="2" s="1"/>
  <c r="O21" i="2" s="1"/>
  <c r="O22" i="2" s="1"/>
  <c r="O23" i="2" s="1"/>
  <c r="O24" i="2" s="1"/>
  <c r="O25" i="2" s="1"/>
  <c r="O26" i="2" s="1"/>
  <c r="O27" i="2" s="1"/>
  <c r="O28" i="2" s="1"/>
  <c r="O29" i="2" s="1"/>
  <c r="O30" i="2" s="1"/>
  <c r="O31" i="2" s="1"/>
  <c r="O32" i="2" s="1"/>
  <c r="O33" i="2" s="1"/>
  <c r="O34" i="2" s="1"/>
  <c r="O35" i="2" s="1"/>
  <c r="O36" i="2" s="1"/>
  <c r="O37" i="2" s="1"/>
  <c r="O38" i="2" s="1"/>
  <c r="O39" i="2" s="1"/>
  <c r="O40" i="2" s="1"/>
  <c r="O41" i="2" s="1"/>
  <c r="O42" i="2" s="1"/>
  <c r="O43" i="2" s="1"/>
  <c r="O44" i="2" s="1"/>
  <c r="O45" i="2" s="1"/>
  <c r="O46" i="2" s="1"/>
  <c r="O47" i="2" s="1"/>
  <c r="O48" i="2" s="1"/>
  <c r="O49" i="2" s="1"/>
  <c r="O50" i="2" s="1"/>
  <c r="O51" i="2" s="1"/>
  <c r="O52" i="2" s="1"/>
  <c r="O53" i="2" s="1"/>
  <c r="O54" i="2" s="1"/>
  <c r="O55" i="2" s="1"/>
  <c r="O56" i="2" s="1"/>
  <c r="O57" i="2" s="1"/>
  <c r="O58" i="2" s="1"/>
  <c r="O59" i="2" s="1"/>
  <c r="O60" i="2" s="1"/>
  <c r="O61" i="2" s="1"/>
  <c r="O62" i="2" s="1"/>
  <c r="O63" i="2" s="1"/>
  <c r="O64" i="2" s="1"/>
  <c r="O65" i="2" s="1"/>
  <c r="O66" i="2" s="1"/>
  <c r="O67" i="2" s="1"/>
  <c r="O68" i="2" s="1"/>
  <c r="O69" i="2" s="1"/>
  <c r="O70" i="2" s="1"/>
  <c r="O71" i="2" s="1"/>
  <c r="O72" i="2" s="1"/>
  <c r="O73" i="2" s="1"/>
  <c r="O74" i="2" s="1"/>
  <c r="O75" i="2" s="1"/>
  <c r="O76" i="2" s="1"/>
  <c r="O77" i="2" s="1"/>
  <c r="O78" i="2" s="1"/>
  <c r="O79" i="2" s="1"/>
  <c r="O80" i="2" s="1"/>
  <c r="O81" i="2" s="1"/>
  <c r="O82" i="2" s="1"/>
  <c r="O83" i="2" s="1"/>
  <c r="O84" i="2" s="1"/>
  <c r="O85" i="2" s="1"/>
  <c r="O86" i="2" s="1"/>
  <c r="O87" i="2" s="1"/>
  <c r="O88" i="2" s="1"/>
  <c r="O89" i="2" s="1"/>
  <c r="O90" i="2" s="1"/>
  <c r="O91" i="2" s="1"/>
  <c r="O92" i="2" s="1"/>
  <c r="O93" i="2" s="1"/>
  <c r="O94" i="2" s="1"/>
  <c r="O95" i="2" s="1"/>
  <c r="O96" i="2" s="1"/>
  <c r="O97" i="2" s="1"/>
  <c r="O98" i="2" s="1"/>
  <c r="O99" i="2" s="1"/>
  <c r="O100" i="2" s="1"/>
  <c r="O101" i="2" s="1"/>
  <c r="O102" i="2" s="1"/>
  <c r="O103" i="2" s="1"/>
  <c r="Q103" i="3"/>
  <c r="P103" i="3"/>
  <c r="P102" i="3" s="1"/>
  <c r="P101" i="3" s="1"/>
  <c r="P100" i="3" s="1"/>
  <c r="P99" i="3" s="1"/>
  <c r="P98" i="3" s="1"/>
  <c r="P97" i="3" s="1"/>
  <c r="P96" i="3" s="1"/>
  <c r="P95" i="3" s="1"/>
  <c r="P94" i="3" s="1"/>
  <c r="P93" i="3" s="1"/>
  <c r="P92" i="3" s="1"/>
  <c r="P91" i="3" s="1"/>
  <c r="P90" i="3" s="1"/>
  <c r="P89" i="3" s="1"/>
  <c r="P88" i="3" s="1"/>
  <c r="P87" i="3" s="1"/>
  <c r="P86" i="3" s="1"/>
  <c r="P85" i="3" s="1"/>
  <c r="P84" i="3" s="1"/>
  <c r="P83" i="3" s="1"/>
  <c r="P82" i="3" s="1"/>
  <c r="P81" i="3" s="1"/>
  <c r="P80" i="3" s="1"/>
  <c r="P79" i="3" s="1"/>
  <c r="P78" i="3" s="1"/>
  <c r="P77" i="3" s="1"/>
  <c r="P76" i="3" s="1"/>
  <c r="P75" i="3" s="1"/>
  <c r="P74" i="3" s="1"/>
  <c r="P73" i="3" s="1"/>
  <c r="P72" i="3" s="1"/>
  <c r="P71" i="3" s="1"/>
  <c r="P70" i="3" s="1"/>
  <c r="P69" i="3" s="1"/>
  <c r="P68" i="3" s="1"/>
  <c r="P67" i="3" s="1"/>
  <c r="P66" i="3" s="1"/>
  <c r="P65" i="3" s="1"/>
  <c r="P64" i="3" s="1"/>
  <c r="P63" i="3" s="1"/>
  <c r="P62" i="3" s="1"/>
  <c r="P61" i="3" s="1"/>
  <c r="P60" i="3" s="1"/>
  <c r="P59" i="3" s="1"/>
  <c r="P58" i="3" s="1"/>
  <c r="P57" i="3" s="1"/>
  <c r="P56" i="3" s="1"/>
  <c r="P55" i="3" s="1"/>
  <c r="P54" i="3" s="1"/>
  <c r="P53" i="3" s="1"/>
  <c r="P52" i="3" s="1"/>
  <c r="P51" i="3" s="1"/>
  <c r="P50" i="3" s="1"/>
  <c r="P49" i="3" s="1"/>
  <c r="P48" i="3" s="1"/>
  <c r="P47" i="3" s="1"/>
  <c r="P46" i="3" s="1"/>
  <c r="P45" i="3" s="1"/>
  <c r="P44" i="3" s="1"/>
  <c r="P43" i="3" s="1"/>
  <c r="P42" i="3" s="1"/>
  <c r="P41" i="3" s="1"/>
  <c r="P40" i="3" s="1"/>
  <c r="P39" i="3" s="1"/>
  <c r="P38" i="3" s="1"/>
  <c r="P37" i="3" s="1"/>
  <c r="P36" i="3" s="1"/>
  <c r="P35" i="3" s="1"/>
  <c r="P34" i="3" s="1"/>
  <c r="P33" i="3" s="1"/>
  <c r="P32" i="3" s="1"/>
  <c r="P31" i="3" s="1"/>
  <c r="P30" i="3" s="1"/>
  <c r="P29" i="3" s="1"/>
  <c r="P28" i="3" s="1"/>
  <c r="P27" i="3" s="1"/>
  <c r="P26" i="3" s="1"/>
  <c r="P25" i="3" s="1"/>
  <c r="P24" i="3" s="1"/>
  <c r="P23" i="3" s="1"/>
  <c r="P22" i="3" s="1"/>
  <c r="P21" i="3" s="1"/>
  <c r="P20" i="3" s="1"/>
  <c r="P19" i="3" s="1"/>
  <c r="P18" i="3" s="1"/>
  <c r="P17" i="3" s="1"/>
  <c r="P16" i="3" s="1"/>
  <c r="P15" i="3" s="1"/>
  <c r="P14" i="3" s="1"/>
  <c r="P13" i="3" s="1"/>
  <c r="P12" i="3" s="1"/>
  <c r="P11" i="3" s="1"/>
  <c r="P10" i="3" s="1"/>
  <c r="P9" i="3" s="1"/>
  <c r="P8" i="3" s="1"/>
  <c r="P7" i="3" s="1"/>
  <c r="P6" i="3" s="1"/>
  <c r="N6" i="3"/>
  <c r="R103" i="3"/>
  <c r="R102" i="3" s="1"/>
  <c r="R101" i="3" s="1"/>
  <c r="R100" i="3" s="1"/>
  <c r="R99" i="3" s="1"/>
  <c r="R98" i="3" s="1"/>
  <c r="R97" i="3" s="1"/>
  <c r="R96" i="3" s="1"/>
  <c r="R95" i="3" s="1"/>
  <c r="R94" i="3" s="1"/>
  <c r="R93" i="3" s="1"/>
  <c r="R92" i="3" s="1"/>
  <c r="R91" i="3" s="1"/>
  <c r="R90" i="3" s="1"/>
  <c r="R89" i="3" s="1"/>
  <c r="R88" i="3" s="1"/>
  <c r="R87" i="3" s="1"/>
  <c r="R86" i="3" s="1"/>
  <c r="R85" i="3" s="1"/>
  <c r="R84" i="3" s="1"/>
  <c r="R83" i="3" s="1"/>
  <c r="R82" i="3" s="1"/>
  <c r="R81" i="3" s="1"/>
  <c r="R80" i="3" s="1"/>
  <c r="R79" i="3" s="1"/>
  <c r="R78" i="3" s="1"/>
  <c r="R77" i="3" s="1"/>
  <c r="R76" i="3" s="1"/>
  <c r="R75" i="3" s="1"/>
  <c r="R74" i="3" s="1"/>
  <c r="R73" i="3" s="1"/>
  <c r="R72" i="3" s="1"/>
  <c r="R71" i="3" s="1"/>
  <c r="R70" i="3" s="1"/>
  <c r="R69" i="3" s="1"/>
  <c r="R68" i="3" s="1"/>
  <c r="R67" i="3" s="1"/>
  <c r="R66" i="3" s="1"/>
  <c r="R65" i="3" s="1"/>
  <c r="R64" i="3" s="1"/>
  <c r="R63" i="3" s="1"/>
  <c r="R62" i="3" s="1"/>
  <c r="R61" i="3" s="1"/>
  <c r="R60" i="3" s="1"/>
  <c r="R59" i="3" s="1"/>
  <c r="R58" i="3" s="1"/>
  <c r="R57" i="3" s="1"/>
  <c r="R56" i="3" s="1"/>
  <c r="R55" i="3" s="1"/>
  <c r="R54" i="3" s="1"/>
  <c r="R53" i="3" s="1"/>
  <c r="R52" i="3" s="1"/>
  <c r="R51" i="3" s="1"/>
  <c r="R50" i="3" s="1"/>
  <c r="R49" i="3" s="1"/>
  <c r="R48" i="3" s="1"/>
  <c r="R47" i="3" s="1"/>
  <c r="R46" i="3" s="1"/>
  <c r="R45" i="3" s="1"/>
  <c r="R44" i="3" s="1"/>
  <c r="R43" i="3" s="1"/>
  <c r="R42" i="3" s="1"/>
  <c r="R41" i="3" s="1"/>
  <c r="R40" i="3" s="1"/>
  <c r="R39" i="3" s="1"/>
  <c r="R38" i="3" s="1"/>
  <c r="R37" i="3" s="1"/>
  <c r="R36" i="3" s="1"/>
  <c r="R35" i="3" s="1"/>
  <c r="R34" i="3" s="1"/>
  <c r="R33" i="3" s="1"/>
  <c r="R32" i="3" s="1"/>
  <c r="R31" i="3" s="1"/>
  <c r="R30" i="3" s="1"/>
  <c r="R29" i="3" s="1"/>
  <c r="R28" i="3" s="1"/>
  <c r="R27" i="3" s="1"/>
  <c r="R26" i="3" s="1"/>
  <c r="R25" i="3" s="1"/>
  <c r="R24" i="3" s="1"/>
  <c r="R23" i="3" s="1"/>
  <c r="R22" i="3" s="1"/>
  <c r="R21" i="3" s="1"/>
  <c r="R20" i="3" s="1"/>
  <c r="R19" i="3" s="1"/>
  <c r="R18" i="3" s="1"/>
  <c r="R17" i="3" s="1"/>
  <c r="R16" i="3" s="1"/>
  <c r="R15" i="3" s="1"/>
  <c r="R14" i="3" s="1"/>
  <c r="R13" i="3" s="1"/>
  <c r="R12" i="3" s="1"/>
  <c r="R11" i="3" s="1"/>
  <c r="R10" i="3" s="1"/>
  <c r="R9" i="3" s="1"/>
  <c r="R8" i="3" s="1"/>
  <c r="R7" i="3" s="1"/>
  <c r="R6" i="3" s="1"/>
  <c r="N12" i="2"/>
  <c r="N13" i="2"/>
  <c r="N14" i="2" s="1"/>
  <c r="N15" i="2" s="1"/>
  <c r="N16" i="2" s="1"/>
  <c r="N17" i="2" s="1"/>
  <c r="N18" i="2" s="1"/>
  <c r="N19" i="2" s="1"/>
  <c r="N20" i="2" s="1"/>
  <c r="N21" i="2" s="1"/>
  <c r="N22" i="2" s="1"/>
  <c r="N23" i="2" s="1"/>
  <c r="N24" i="2" s="1"/>
  <c r="N25" i="2" s="1"/>
  <c r="N26" i="2" s="1"/>
  <c r="N27" i="2" s="1"/>
  <c r="N28" i="2" s="1"/>
  <c r="N29" i="2" s="1"/>
  <c r="N30" i="2" s="1"/>
  <c r="N31" i="2" s="1"/>
  <c r="N32" i="2" s="1"/>
  <c r="N33" i="2" s="1"/>
  <c r="N34" i="2" s="1"/>
  <c r="N35" i="2" s="1"/>
  <c r="N36" i="2" s="1"/>
  <c r="N37" i="2" s="1"/>
  <c r="N38" i="2" s="1"/>
  <c r="N39" i="2" s="1"/>
  <c r="N40" i="2" s="1"/>
  <c r="N41" i="2" s="1"/>
  <c r="N42" i="2" s="1"/>
  <c r="N43" i="2" s="1"/>
  <c r="N44" i="2" s="1"/>
  <c r="N45" i="2" s="1"/>
  <c r="N46" i="2" s="1"/>
  <c r="N47" i="2" s="1"/>
  <c r="N48" i="2" s="1"/>
  <c r="N49" i="2" s="1"/>
  <c r="N50" i="2" s="1"/>
  <c r="N51" i="2" s="1"/>
  <c r="N52" i="2" s="1"/>
  <c r="N53" i="2" s="1"/>
  <c r="N54" i="2" s="1"/>
  <c r="N55" i="2" s="1"/>
  <c r="N56" i="2" s="1"/>
  <c r="N57" i="2" s="1"/>
  <c r="N58" i="2" s="1"/>
  <c r="N59" i="2" s="1"/>
  <c r="N60" i="2" s="1"/>
  <c r="N61" i="2" s="1"/>
  <c r="N62" i="2" s="1"/>
  <c r="N63" i="2" s="1"/>
  <c r="N64" i="2" s="1"/>
  <c r="N65" i="2" s="1"/>
  <c r="N66" i="2" s="1"/>
  <c r="N67" i="2" s="1"/>
  <c r="N68" i="2" s="1"/>
  <c r="N69" i="2" s="1"/>
  <c r="N70" i="2" s="1"/>
  <c r="N71" i="2" s="1"/>
  <c r="N72" i="2" s="1"/>
  <c r="N73" i="2" s="1"/>
  <c r="N74" i="2" s="1"/>
  <c r="N75" i="2" s="1"/>
  <c r="N76" i="2" s="1"/>
  <c r="N77" i="2" s="1"/>
  <c r="N78" i="2" s="1"/>
  <c r="N79" i="2" s="1"/>
  <c r="N80" i="2" s="1"/>
  <c r="N81" i="2" s="1"/>
  <c r="N82" i="2" s="1"/>
  <c r="N83" i="2" s="1"/>
  <c r="N84" i="2" s="1"/>
  <c r="N85" i="2" s="1"/>
  <c r="N86" i="2" s="1"/>
  <c r="N87" i="2" s="1"/>
  <c r="N88" i="2" s="1"/>
  <c r="N89" i="2" s="1"/>
  <c r="N90" i="2" s="1"/>
  <c r="N91" i="2" s="1"/>
  <c r="N92" i="2" s="1"/>
  <c r="N93" i="2" s="1"/>
  <c r="N94" i="2" s="1"/>
  <c r="N95" i="2" s="1"/>
  <c r="N96" i="2" s="1"/>
  <c r="N97" i="2" s="1"/>
  <c r="N98" i="2" s="1"/>
  <c r="N99" i="2" s="1"/>
  <c r="N100" i="2" s="1"/>
  <c r="N101" i="2" s="1"/>
  <c r="N102" i="2" s="1"/>
  <c r="N103" i="2" s="1"/>
  <c r="M7" i="3"/>
  <c r="M8" i="3" s="1"/>
  <c r="M9" i="3" s="1"/>
  <c r="N7" i="3"/>
  <c r="N8" i="3" s="1"/>
  <c r="N9" i="3" s="1"/>
  <c r="N10" i="3" s="1"/>
  <c r="N11" i="3" s="1"/>
  <c r="N12" i="3" s="1"/>
  <c r="N13" i="3" s="1"/>
  <c r="N14" i="3" s="1"/>
  <c r="N15" i="3" s="1"/>
  <c r="N16" i="3" s="1"/>
  <c r="N17" i="3" s="1"/>
  <c r="N18" i="3" s="1"/>
  <c r="N19" i="3" s="1"/>
  <c r="N20" i="3" s="1"/>
  <c r="N21" i="3" s="1"/>
  <c r="N22" i="3" s="1"/>
  <c r="N23" i="3" s="1"/>
  <c r="N24" i="3" s="1"/>
  <c r="N25" i="3" s="1"/>
  <c r="N26" i="3" s="1"/>
  <c r="N27" i="3" s="1"/>
  <c r="N28" i="3" s="1"/>
  <c r="N29" i="3" s="1"/>
  <c r="N30" i="3" s="1"/>
  <c r="N31" i="3" s="1"/>
  <c r="N32" i="3" s="1"/>
  <c r="N33" i="3" s="1"/>
  <c r="N34" i="3" s="1"/>
  <c r="N35" i="3" s="1"/>
  <c r="N36" i="3" s="1"/>
  <c r="N37" i="3" s="1"/>
  <c r="N38" i="3" s="1"/>
  <c r="N39" i="3" s="1"/>
  <c r="N40" i="3" s="1"/>
  <c r="N41" i="3" s="1"/>
  <c r="N42" i="3" s="1"/>
  <c r="N43" i="3" s="1"/>
  <c r="N44" i="3" s="1"/>
  <c r="N45" i="3" s="1"/>
  <c r="N46" i="3" s="1"/>
  <c r="N47" i="3" s="1"/>
  <c r="N48" i="3" s="1"/>
  <c r="N49" i="3" s="1"/>
  <c r="N50" i="3" s="1"/>
  <c r="N51" i="3" s="1"/>
  <c r="N52" i="3" s="1"/>
  <c r="N53" i="3" s="1"/>
  <c r="N54" i="3" s="1"/>
  <c r="N55" i="3" s="1"/>
  <c r="N56" i="3" s="1"/>
  <c r="N57" i="3" s="1"/>
  <c r="N58" i="3" s="1"/>
  <c r="N59" i="3" s="1"/>
  <c r="N60" i="3" s="1"/>
  <c r="N61" i="3" s="1"/>
  <c r="N62" i="3" s="1"/>
  <c r="N63" i="3" s="1"/>
  <c r="N64" i="3" s="1"/>
  <c r="N65" i="3" s="1"/>
  <c r="N66" i="3" s="1"/>
  <c r="N67" i="3" s="1"/>
  <c r="N68" i="3" s="1"/>
  <c r="N69" i="3" s="1"/>
  <c r="N70" i="3" s="1"/>
  <c r="N71" i="3" s="1"/>
  <c r="N72" i="3" s="1"/>
  <c r="N73" i="3" s="1"/>
  <c r="N74" i="3" s="1"/>
  <c r="N75" i="3" s="1"/>
  <c r="N76" i="3" s="1"/>
  <c r="N77" i="3" s="1"/>
  <c r="N78" i="3" s="1"/>
  <c r="N79" i="3" s="1"/>
  <c r="N80" i="3" s="1"/>
  <c r="N81" i="3" s="1"/>
  <c r="N82" i="3" s="1"/>
  <c r="N83" i="3" s="1"/>
  <c r="N84" i="3" s="1"/>
  <c r="N85" i="3" s="1"/>
  <c r="N86" i="3" s="1"/>
  <c r="N87" i="3" s="1"/>
  <c r="N88" i="3" s="1"/>
  <c r="N89" i="3" s="1"/>
  <c r="N90" i="3" s="1"/>
  <c r="N91" i="3" s="1"/>
  <c r="N92" i="3" s="1"/>
  <c r="N93" i="3" s="1"/>
  <c r="N94" i="3" s="1"/>
  <c r="N95" i="3" s="1"/>
  <c r="N96" i="3" s="1"/>
  <c r="N97" i="3" s="1"/>
  <c r="N98" i="3" s="1"/>
  <c r="N99" i="3" s="1"/>
  <c r="N100" i="3" s="1"/>
  <c r="N101" i="3" s="1"/>
  <c r="N102" i="3" s="1"/>
  <c r="N103" i="3" s="1"/>
  <c r="M8" i="2"/>
  <c r="M9" i="2" s="1"/>
  <c r="M10" i="2" s="1"/>
  <c r="M11" i="2" s="1"/>
  <c r="M12" i="2" s="1"/>
  <c r="M13" i="2" s="1"/>
  <c r="M14" i="2" s="1"/>
  <c r="M15" i="2" s="1"/>
  <c r="M16" i="2" s="1"/>
  <c r="M17" i="2" s="1"/>
  <c r="M18" i="2" s="1"/>
  <c r="M19" i="2" s="1"/>
  <c r="M20" i="2" s="1"/>
  <c r="M21" i="2" s="1"/>
  <c r="M22" i="2" s="1"/>
  <c r="M23" i="2" s="1"/>
  <c r="M24" i="2" s="1"/>
  <c r="M25" i="2" s="1"/>
  <c r="M26" i="2" s="1"/>
  <c r="M27" i="2" s="1"/>
  <c r="M28" i="2" s="1"/>
  <c r="M29" i="2" s="1"/>
  <c r="M30" i="2" s="1"/>
  <c r="M31" i="2" s="1"/>
  <c r="M32" i="2" s="1"/>
  <c r="M33" i="2" s="1"/>
  <c r="M34" i="2" s="1"/>
  <c r="M35" i="2" s="1"/>
  <c r="M36" i="2" s="1"/>
  <c r="M37" i="2" s="1"/>
  <c r="M38" i="2" s="1"/>
  <c r="M39" i="2" s="1"/>
  <c r="M40" i="2" s="1"/>
  <c r="M41" i="2" s="1"/>
  <c r="M42" i="2" s="1"/>
  <c r="M43" i="2" s="1"/>
  <c r="M44" i="2" s="1"/>
  <c r="M45" i="2" s="1"/>
  <c r="M46" i="2" s="1"/>
  <c r="M47" i="2" s="1"/>
  <c r="M48" i="2" s="1"/>
  <c r="M49" i="2" s="1"/>
  <c r="M50" i="2" s="1"/>
  <c r="M51" i="2" s="1"/>
  <c r="M52" i="2" s="1"/>
  <c r="M53" i="2" s="1"/>
  <c r="M54" i="2" s="1"/>
  <c r="M55" i="2" s="1"/>
  <c r="M56" i="2" s="1"/>
  <c r="M57" i="2" s="1"/>
  <c r="M58" i="2" s="1"/>
  <c r="M59" i="2" s="1"/>
  <c r="M60" i="2" s="1"/>
  <c r="M61" i="2" s="1"/>
  <c r="M62" i="2" s="1"/>
  <c r="M63" i="2" s="1"/>
  <c r="M64" i="2" s="1"/>
  <c r="M65" i="2" s="1"/>
  <c r="M66" i="2" s="1"/>
  <c r="M67" i="2" s="1"/>
  <c r="M68" i="2" s="1"/>
  <c r="M69" i="2" s="1"/>
  <c r="M70" i="2" s="1"/>
  <c r="M71" i="2" s="1"/>
  <c r="M72" i="2" s="1"/>
  <c r="M73" i="2" s="1"/>
  <c r="M74" i="2" s="1"/>
  <c r="M75" i="2" s="1"/>
  <c r="M76" i="2" s="1"/>
  <c r="M77" i="2" s="1"/>
  <c r="M78" i="2" s="1"/>
  <c r="M79" i="2" s="1"/>
  <c r="M80" i="2" s="1"/>
  <c r="M81" i="2" s="1"/>
  <c r="M82" i="2" s="1"/>
  <c r="M83" i="2" s="1"/>
  <c r="M84" i="2" s="1"/>
  <c r="M85" i="2" s="1"/>
  <c r="M86" i="2" s="1"/>
  <c r="M87" i="2" s="1"/>
  <c r="M88" i="2" s="1"/>
  <c r="M89" i="2" s="1"/>
  <c r="M90" i="2" s="1"/>
  <c r="M91" i="2" s="1"/>
  <c r="M92" i="2" s="1"/>
  <c r="M93" i="2" s="1"/>
  <c r="M94" i="2" s="1"/>
  <c r="M95" i="2" s="1"/>
  <c r="M96" i="2" s="1"/>
  <c r="M97" i="2" s="1"/>
  <c r="M98" i="2" s="1"/>
  <c r="M99" i="2" s="1"/>
  <c r="M100" i="2" s="1"/>
  <c r="M101" i="2" s="1"/>
  <c r="M102" i="2" s="1"/>
  <c r="M103" i="2" s="1"/>
  <c r="Q102" i="3"/>
  <c r="Q101" i="3" s="1"/>
  <c r="Q100" i="3" s="1"/>
  <c r="Q99" i="3" s="1"/>
  <c r="Q98" i="3" s="1"/>
  <c r="Q97" i="3" s="1"/>
  <c r="Q96" i="3" s="1"/>
  <c r="Q95" i="3" s="1"/>
  <c r="Q94" i="3" s="1"/>
  <c r="Q93" i="3" s="1"/>
  <c r="Q92" i="3" s="1"/>
  <c r="Q91" i="3" s="1"/>
  <c r="Q90" i="3" s="1"/>
  <c r="Q89" i="3" s="1"/>
  <c r="Q88" i="3" s="1"/>
  <c r="Q87" i="3" s="1"/>
  <c r="Q86" i="3" s="1"/>
  <c r="Q85" i="3" s="1"/>
  <c r="Q84" i="3" s="1"/>
  <c r="Q83" i="3" s="1"/>
  <c r="Q82" i="3" s="1"/>
  <c r="Q81" i="3" s="1"/>
  <c r="Q80" i="3" s="1"/>
  <c r="Q79" i="3" s="1"/>
  <c r="Q78" i="3" s="1"/>
  <c r="Q77" i="3" s="1"/>
  <c r="Q76" i="3" s="1"/>
  <c r="Q75" i="3" s="1"/>
  <c r="Q74" i="3" s="1"/>
  <c r="Q73" i="3" s="1"/>
  <c r="Q72" i="3" s="1"/>
  <c r="Q71" i="3" s="1"/>
  <c r="Q70" i="3" s="1"/>
  <c r="Q69" i="3" s="1"/>
  <c r="Q68" i="3" s="1"/>
  <c r="Q67" i="3" s="1"/>
  <c r="Q66" i="3" s="1"/>
  <c r="Q65" i="3" s="1"/>
  <c r="Q64" i="3" s="1"/>
  <c r="Q63" i="3" s="1"/>
  <c r="Q62" i="3" s="1"/>
  <c r="Q61" i="3" s="1"/>
  <c r="Q60" i="3" s="1"/>
  <c r="Q59" i="3" s="1"/>
  <c r="Q58" i="3" s="1"/>
  <c r="Q57" i="3" s="1"/>
  <c r="Q56" i="3" s="1"/>
  <c r="Q55" i="3" s="1"/>
  <c r="Q54" i="3" s="1"/>
  <c r="Q53" i="3" s="1"/>
  <c r="Q52" i="3" s="1"/>
  <c r="Q51" i="3" s="1"/>
  <c r="Q50" i="3" s="1"/>
  <c r="Q49" i="3" s="1"/>
  <c r="Q48" i="3" s="1"/>
  <c r="Q47" i="3" s="1"/>
  <c r="Q46" i="3" s="1"/>
  <c r="Q45" i="3" s="1"/>
  <c r="Q44" i="3" s="1"/>
  <c r="Q43" i="3" s="1"/>
  <c r="Q42" i="3" s="1"/>
  <c r="Q41" i="3" s="1"/>
  <c r="Q40" i="3" s="1"/>
  <c r="Q39" i="3" s="1"/>
  <c r="Q38" i="3" s="1"/>
  <c r="Q37" i="3" s="1"/>
  <c r="Q36" i="3" s="1"/>
  <c r="Q35" i="3" s="1"/>
  <c r="Q34" i="3" s="1"/>
  <c r="Q33" i="3" s="1"/>
  <c r="Q32" i="3" s="1"/>
  <c r="Q31" i="3" s="1"/>
  <c r="Q30" i="3" s="1"/>
  <c r="Q29" i="3" s="1"/>
  <c r="Q28" i="3" s="1"/>
  <c r="Q27" i="3" s="1"/>
  <c r="Q26" i="3" s="1"/>
  <c r="Q25" i="3" s="1"/>
  <c r="Q24" i="3" s="1"/>
  <c r="Q23" i="3" s="1"/>
  <c r="Q22" i="3" s="1"/>
  <c r="Q21" i="3" s="1"/>
  <c r="Q20" i="3" s="1"/>
  <c r="Q19" i="3" s="1"/>
  <c r="Q18" i="3" s="1"/>
  <c r="Q17" i="3" s="1"/>
  <c r="Q16" i="3" s="1"/>
  <c r="Q15" i="3" s="1"/>
  <c r="Q14" i="3" s="1"/>
  <c r="Q13" i="3" s="1"/>
  <c r="Q12" i="3" s="1"/>
  <c r="Q11" i="3" s="1"/>
  <c r="Q10" i="3" s="1"/>
  <c r="Q9" i="3" s="1"/>
  <c r="Q8" i="3" s="1"/>
  <c r="Q7" i="3" s="1"/>
  <c r="Q6" i="3" s="1"/>
  <c r="M10" i="3"/>
  <c r="M11" i="3" s="1"/>
  <c r="M12" i="3" s="1"/>
  <c r="M13" i="3" s="1"/>
  <c r="M14" i="3" s="1"/>
  <c r="M15" i="3" s="1"/>
  <c r="M16" i="3" s="1"/>
  <c r="M17" i="3" s="1"/>
  <c r="M18" i="3" s="1"/>
  <c r="M19" i="3" s="1"/>
  <c r="M20" i="3" s="1"/>
  <c r="M21" i="3" s="1"/>
  <c r="M22" i="3" s="1"/>
  <c r="M23" i="3" s="1"/>
  <c r="M24" i="3" s="1"/>
  <c r="M25" i="3" s="1"/>
  <c r="M26" i="3" s="1"/>
  <c r="M27" i="3" s="1"/>
  <c r="M28" i="3" s="1"/>
  <c r="M29" i="3" s="1"/>
  <c r="M30" i="3" s="1"/>
  <c r="M31" i="3" s="1"/>
  <c r="M32" i="3" s="1"/>
  <c r="M33" i="3" s="1"/>
  <c r="M34" i="3" s="1"/>
  <c r="M35" i="3" s="1"/>
  <c r="M36" i="3" s="1"/>
  <c r="M37" i="3" s="1"/>
  <c r="M38" i="3" s="1"/>
  <c r="M39" i="3" s="1"/>
  <c r="M40" i="3" s="1"/>
  <c r="M41" i="3" s="1"/>
  <c r="M42" i="3" s="1"/>
  <c r="M43" i="3" s="1"/>
  <c r="M44" i="3" s="1"/>
  <c r="M45" i="3" s="1"/>
  <c r="M46" i="3" s="1"/>
  <c r="M47" i="3" s="1"/>
  <c r="M48" i="3" s="1"/>
  <c r="M49" i="3" s="1"/>
  <c r="M50" i="3" s="1"/>
  <c r="M51" i="3" s="1"/>
  <c r="M52" i="3" s="1"/>
  <c r="M53" i="3" s="1"/>
  <c r="M54" i="3" s="1"/>
  <c r="M55" i="3" s="1"/>
  <c r="M56" i="3" s="1"/>
  <c r="M57" i="3" s="1"/>
  <c r="M58" i="3" s="1"/>
  <c r="M59" i="3" s="1"/>
  <c r="M60" i="3" s="1"/>
  <c r="M61" i="3" s="1"/>
  <c r="M62" i="3" s="1"/>
  <c r="M63" i="3" s="1"/>
  <c r="M64" i="3" s="1"/>
  <c r="M65" i="3" s="1"/>
  <c r="M66" i="3" s="1"/>
  <c r="M67" i="3" s="1"/>
  <c r="M68" i="3" s="1"/>
  <c r="M69" i="3" s="1"/>
  <c r="M70" i="3" s="1"/>
  <c r="M71" i="3" s="1"/>
  <c r="M72" i="3" s="1"/>
  <c r="M73" i="3" s="1"/>
  <c r="M74" i="3" s="1"/>
  <c r="M75" i="3" s="1"/>
  <c r="M76" i="3" s="1"/>
  <c r="M77" i="3" s="1"/>
  <c r="M78" i="3" s="1"/>
  <c r="M79" i="3" s="1"/>
  <c r="M80" i="3" s="1"/>
  <c r="M81" i="3" s="1"/>
  <c r="M82" i="3" s="1"/>
  <c r="M83" i="3" s="1"/>
  <c r="M84" i="3" s="1"/>
  <c r="M85" i="3" s="1"/>
  <c r="M86" i="3" s="1"/>
  <c r="M87" i="3" s="1"/>
  <c r="M88" i="3" s="1"/>
  <c r="M89" i="3" s="1"/>
  <c r="M90" i="3" s="1"/>
  <c r="M91" i="3" s="1"/>
  <c r="M92" i="3" s="1"/>
  <c r="M93" i="3" s="1"/>
  <c r="M94" i="3" s="1"/>
  <c r="M95" i="3" s="1"/>
  <c r="M96" i="3" s="1"/>
  <c r="M97" i="3" s="1"/>
  <c r="M98" i="3" s="1"/>
  <c r="M99" i="3" s="1"/>
  <c r="M100" i="3" s="1"/>
  <c r="M101" i="3" s="1"/>
  <c r="M102" i="3" s="1"/>
  <c r="M103" i="3" s="1"/>
  <c r="O10" i="3"/>
  <c r="O11" i="3" s="1"/>
  <c r="O12" i="3" s="1"/>
  <c r="O13" i="3" s="1"/>
  <c r="O14" i="3" s="1"/>
  <c r="O15" i="3" s="1"/>
  <c r="O16" i="3" s="1"/>
  <c r="O17" i="3" s="1"/>
  <c r="O18" i="3" s="1"/>
  <c r="O19" i="3" s="1"/>
  <c r="O20" i="3" s="1"/>
  <c r="O21" i="3" s="1"/>
  <c r="O22" i="3" s="1"/>
  <c r="O23" i="3" s="1"/>
  <c r="O24" i="3" s="1"/>
  <c r="O25" i="3" s="1"/>
  <c r="O26" i="3" s="1"/>
  <c r="O27" i="3" s="1"/>
  <c r="O28" i="3" s="1"/>
  <c r="O29" i="3" s="1"/>
  <c r="O30" i="3" s="1"/>
  <c r="O31" i="3" s="1"/>
  <c r="O32" i="3" s="1"/>
  <c r="O33" i="3" s="1"/>
  <c r="O34" i="3" s="1"/>
  <c r="O35" i="3" s="1"/>
  <c r="O36" i="3" s="1"/>
  <c r="O37" i="3" s="1"/>
  <c r="O38" i="3" s="1"/>
  <c r="O39" i="3" s="1"/>
  <c r="O40" i="3" s="1"/>
  <c r="O41" i="3" s="1"/>
  <c r="O42" i="3" s="1"/>
  <c r="O43" i="3" s="1"/>
  <c r="O44" i="3" s="1"/>
  <c r="O45" i="3" s="1"/>
  <c r="O46" i="3" s="1"/>
  <c r="O47" i="3" s="1"/>
  <c r="O48" i="3" s="1"/>
  <c r="O49" i="3" s="1"/>
  <c r="O50" i="3" s="1"/>
  <c r="O51" i="3" s="1"/>
  <c r="O52" i="3" s="1"/>
  <c r="O53" i="3" s="1"/>
  <c r="O54" i="3" s="1"/>
  <c r="O55" i="3" s="1"/>
  <c r="O56" i="3" s="1"/>
  <c r="O57" i="3" s="1"/>
  <c r="O58" i="3" s="1"/>
  <c r="O59" i="3" s="1"/>
  <c r="O60" i="3" s="1"/>
  <c r="O61" i="3" s="1"/>
  <c r="O62" i="3" s="1"/>
  <c r="O63" i="3" s="1"/>
  <c r="O64" i="3" s="1"/>
  <c r="O65" i="3" s="1"/>
  <c r="O66" i="3" s="1"/>
  <c r="O67" i="3" s="1"/>
  <c r="O68" i="3" s="1"/>
  <c r="O69" i="3" s="1"/>
  <c r="O70" i="3" s="1"/>
  <c r="O71" i="3" s="1"/>
  <c r="O72" i="3" s="1"/>
  <c r="O73" i="3" s="1"/>
  <c r="O74" i="3" s="1"/>
  <c r="O75" i="3" s="1"/>
  <c r="O76" i="3" s="1"/>
  <c r="O77" i="3" s="1"/>
  <c r="O78" i="3" s="1"/>
  <c r="O79" i="3" s="1"/>
  <c r="O80" i="3" s="1"/>
  <c r="O81" i="3" s="1"/>
  <c r="O82" i="3" s="1"/>
  <c r="O83" i="3" s="1"/>
  <c r="O84" i="3" s="1"/>
  <c r="O85" i="3" s="1"/>
  <c r="O86" i="3" s="1"/>
  <c r="O87" i="3" s="1"/>
  <c r="O88" i="3" s="1"/>
  <c r="O89" i="3" s="1"/>
  <c r="O90" i="3" s="1"/>
  <c r="O91" i="3" s="1"/>
  <c r="O92" i="3" s="1"/>
  <c r="O93" i="3" s="1"/>
  <c r="O94" i="3" s="1"/>
  <c r="O95" i="3" s="1"/>
  <c r="O96" i="3" s="1"/>
  <c r="O97" i="3" s="1"/>
  <c r="O98" i="3" s="1"/>
  <c r="O99" i="3" s="1"/>
  <c r="O100" i="3" s="1"/>
  <c r="O101" i="3" s="1"/>
  <c r="O102" i="3" s="1"/>
  <c r="O103" i="3" s="1"/>
  <c r="N104" i="2" l="1"/>
  <c r="P104" i="2"/>
  <c r="P103" i="2" s="1"/>
  <c r="P102" i="2" s="1"/>
  <c r="P101" i="2" s="1"/>
  <c r="P100" i="2" s="1"/>
  <c r="P99" i="2" s="1"/>
  <c r="P98" i="2" s="1"/>
  <c r="P97" i="2" s="1"/>
  <c r="P96" i="2" s="1"/>
  <c r="P95" i="2" s="1"/>
  <c r="P94" i="2" s="1"/>
  <c r="P93" i="2" s="1"/>
  <c r="P92" i="2" s="1"/>
  <c r="P91" i="2" s="1"/>
  <c r="P90" i="2" s="1"/>
  <c r="P89" i="2" s="1"/>
  <c r="P88" i="2" s="1"/>
  <c r="P87" i="2" s="1"/>
  <c r="P86" i="2" s="1"/>
  <c r="P85" i="2" s="1"/>
  <c r="P84" i="2" s="1"/>
  <c r="P83" i="2" s="1"/>
  <c r="P82" i="2" s="1"/>
  <c r="P81" i="2" s="1"/>
  <c r="P80" i="2" s="1"/>
  <c r="P79" i="2" s="1"/>
  <c r="P78" i="2" s="1"/>
  <c r="P77" i="2" s="1"/>
  <c r="P76" i="2" s="1"/>
  <c r="P75" i="2" s="1"/>
  <c r="P74" i="2" s="1"/>
  <c r="P73" i="2" s="1"/>
  <c r="P72" i="2" s="1"/>
  <c r="P71" i="2" s="1"/>
  <c r="P70" i="2" s="1"/>
  <c r="P69" i="2" s="1"/>
  <c r="P68" i="2" s="1"/>
  <c r="P67" i="2" s="1"/>
  <c r="P66" i="2" s="1"/>
  <c r="P65" i="2" s="1"/>
  <c r="P64" i="2" s="1"/>
  <c r="P63" i="2" s="1"/>
  <c r="P62" i="2" s="1"/>
  <c r="P61" i="2" s="1"/>
  <c r="P60" i="2" s="1"/>
  <c r="P59" i="2" s="1"/>
  <c r="P58" i="2" s="1"/>
  <c r="P57" i="2" s="1"/>
  <c r="P56" i="2" s="1"/>
  <c r="P55" i="2" s="1"/>
  <c r="P54" i="2" s="1"/>
  <c r="P53" i="2" s="1"/>
  <c r="P52" i="2" s="1"/>
  <c r="P51" i="2" s="1"/>
  <c r="P50" i="2" s="1"/>
  <c r="P49" i="2" s="1"/>
  <c r="P48" i="2" s="1"/>
  <c r="P47" i="2" s="1"/>
  <c r="P46" i="2" s="1"/>
  <c r="P45" i="2" s="1"/>
  <c r="P44" i="2" s="1"/>
  <c r="P43" i="2" s="1"/>
  <c r="P42" i="2" s="1"/>
  <c r="P41" i="2" s="1"/>
  <c r="P40" i="2" s="1"/>
  <c r="P39" i="2" s="1"/>
  <c r="P38" i="2" s="1"/>
  <c r="P37" i="2" s="1"/>
  <c r="P36" i="2" s="1"/>
  <c r="P35" i="2" s="1"/>
  <c r="P34" i="2" s="1"/>
  <c r="P33" i="2" s="1"/>
  <c r="P32" i="2" s="1"/>
  <c r="P31" i="2" s="1"/>
  <c r="P30" i="2" s="1"/>
  <c r="P29" i="2" s="1"/>
  <c r="P28" i="2" s="1"/>
  <c r="P27" i="2" s="1"/>
  <c r="P26" i="2" s="1"/>
  <c r="P25" i="2" s="1"/>
  <c r="P24" i="2" s="1"/>
  <c r="P23" i="2" s="1"/>
  <c r="P22" i="2" s="1"/>
  <c r="P21" i="2" s="1"/>
  <c r="P20" i="2" s="1"/>
  <c r="P19" i="2" s="1"/>
  <c r="P18" i="2" s="1"/>
  <c r="P17" i="2" s="1"/>
  <c r="P16" i="2" s="1"/>
  <c r="P15" i="2" s="1"/>
  <c r="P14" i="2" s="1"/>
  <c r="P13" i="2" s="1"/>
  <c r="P12" i="2" s="1"/>
  <c r="P11" i="2" s="1"/>
  <c r="P10" i="2" s="1"/>
  <c r="P9" i="2" s="1"/>
  <c r="P8" i="2" s="1"/>
  <c r="P7" i="2" s="1"/>
  <c r="P6" i="2" s="1"/>
  <c r="R104" i="2"/>
  <c r="R103" i="2" s="1"/>
  <c r="R102" i="2" s="1"/>
  <c r="R101" i="2" s="1"/>
  <c r="R100" i="2" s="1"/>
  <c r="R99" i="2" s="1"/>
  <c r="R98" i="2" s="1"/>
  <c r="R97" i="2" s="1"/>
  <c r="R96" i="2" s="1"/>
  <c r="R95" i="2" s="1"/>
  <c r="R94" i="2" s="1"/>
  <c r="R93" i="2" s="1"/>
  <c r="R92" i="2" s="1"/>
  <c r="R91" i="2" s="1"/>
  <c r="R90" i="2" s="1"/>
  <c r="R89" i="2" s="1"/>
  <c r="R88" i="2" s="1"/>
  <c r="R87" i="2" s="1"/>
  <c r="R86" i="2" s="1"/>
  <c r="R85" i="2" s="1"/>
  <c r="R84" i="2" s="1"/>
  <c r="R83" i="2" s="1"/>
  <c r="R82" i="2" s="1"/>
  <c r="R81" i="2" s="1"/>
  <c r="R80" i="2" s="1"/>
  <c r="R79" i="2" s="1"/>
  <c r="R78" i="2" s="1"/>
  <c r="R77" i="2" s="1"/>
  <c r="R76" i="2" s="1"/>
  <c r="R75" i="2" s="1"/>
  <c r="R74" i="2" s="1"/>
  <c r="R73" i="2" s="1"/>
  <c r="R72" i="2" s="1"/>
  <c r="R71" i="2" s="1"/>
  <c r="R70" i="2" s="1"/>
  <c r="R69" i="2" s="1"/>
  <c r="R68" i="2" s="1"/>
  <c r="R67" i="2" s="1"/>
  <c r="R66" i="2" s="1"/>
  <c r="R65" i="2" s="1"/>
  <c r="R64" i="2" s="1"/>
  <c r="R63" i="2" s="1"/>
  <c r="R62" i="2" s="1"/>
  <c r="R61" i="2" s="1"/>
  <c r="R60" i="2" s="1"/>
  <c r="R59" i="2" s="1"/>
  <c r="R58" i="2" s="1"/>
  <c r="R57" i="2" s="1"/>
  <c r="R56" i="2" s="1"/>
  <c r="R55" i="2" s="1"/>
  <c r="R54" i="2" s="1"/>
  <c r="R53" i="2" s="1"/>
  <c r="R52" i="2" s="1"/>
  <c r="R51" i="2" s="1"/>
  <c r="R50" i="2" s="1"/>
  <c r="R49" i="2" s="1"/>
  <c r="R48" i="2" s="1"/>
  <c r="R47" i="2" s="1"/>
  <c r="R46" i="2" s="1"/>
  <c r="R45" i="2" s="1"/>
  <c r="R44" i="2" s="1"/>
  <c r="R43" i="2" s="1"/>
  <c r="R42" i="2" s="1"/>
  <c r="R41" i="2" s="1"/>
  <c r="R40" i="2" s="1"/>
  <c r="R39" i="2" s="1"/>
  <c r="R38" i="2" s="1"/>
  <c r="R37" i="2" s="1"/>
  <c r="R36" i="2" s="1"/>
  <c r="R35" i="2" s="1"/>
  <c r="R34" i="2" s="1"/>
  <c r="R33" i="2" s="1"/>
  <c r="R32" i="2" s="1"/>
  <c r="R31" i="2" s="1"/>
  <c r="R30" i="2" s="1"/>
  <c r="R29" i="2" s="1"/>
  <c r="R28" i="2" s="1"/>
  <c r="R27" i="2" s="1"/>
  <c r="R26" i="2" s="1"/>
  <c r="R25" i="2" s="1"/>
  <c r="R24" i="2" s="1"/>
  <c r="R23" i="2" s="1"/>
  <c r="R22" i="2" s="1"/>
  <c r="R21" i="2" s="1"/>
  <c r="R20" i="2" s="1"/>
  <c r="R19" i="2" s="1"/>
  <c r="R18" i="2" s="1"/>
  <c r="R17" i="2" s="1"/>
  <c r="R16" i="2" s="1"/>
  <c r="R15" i="2" s="1"/>
  <c r="R14" i="2" s="1"/>
  <c r="R13" i="2" s="1"/>
  <c r="R12" i="2" s="1"/>
  <c r="R11" i="2" s="1"/>
  <c r="R10" i="2" s="1"/>
  <c r="R9" i="2" s="1"/>
  <c r="R8" i="2" s="1"/>
  <c r="R7" i="2" s="1"/>
  <c r="R6" i="2" s="1"/>
  <c r="Q104" i="2"/>
  <c r="Q103" i="2" s="1"/>
  <c r="Q102" i="2" s="1"/>
  <c r="Q101" i="2" s="1"/>
  <c r="Q100" i="2" s="1"/>
  <c r="Q99" i="2" s="1"/>
  <c r="Q98" i="2" s="1"/>
  <c r="Q97" i="2" s="1"/>
  <c r="Q96" i="2" s="1"/>
  <c r="Q95" i="2" s="1"/>
  <c r="Q94" i="2" s="1"/>
  <c r="Q93" i="2" s="1"/>
  <c r="Q92" i="2" s="1"/>
  <c r="Q91" i="2" s="1"/>
  <c r="Q90" i="2" s="1"/>
  <c r="Q89" i="2" s="1"/>
  <c r="Q88" i="2" s="1"/>
  <c r="Q87" i="2" s="1"/>
  <c r="Q86" i="2" s="1"/>
  <c r="Q85" i="2" s="1"/>
  <c r="Q84" i="2" s="1"/>
  <c r="Q83" i="2" s="1"/>
  <c r="Q82" i="2" s="1"/>
  <c r="Q81" i="2" s="1"/>
  <c r="Q80" i="2" s="1"/>
  <c r="Q79" i="2" s="1"/>
  <c r="Q78" i="2" s="1"/>
  <c r="Q77" i="2" s="1"/>
  <c r="Q76" i="2" s="1"/>
  <c r="Q75" i="2" s="1"/>
  <c r="Q74" i="2" s="1"/>
  <c r="Q73" i="2" s="1"/>
  <c r="Q72" i="2" s="1"/>
  <c r="Q71" i="2" s="1"/>
  <c r="Q70" i="2" s="1"/>
  <c r="Q69" i="2" s="1"/>
  <c r="Q68" i="2" s="1"/>
  <c r="Q67" i="2" s="1"/>
  <c r="Q66" i="2" s="1"/>
  <c r="Q65" i="2" s="1"/>
  <c r="Q64" i="2" s="1"/>
  <c r="Q63" i="2" s="1"/>
  <c r="Q62" i="2" s="1"/>
  <c r="Q61" i="2" s="1"/>
  <c r="Q60" i="2" s="1"/>
  <c r="Q59" i="2" s="1"/>
  <c r="Q58" i="2" s="1"/>
  <c r="Q57" i="2" s="1"/>
  <c r="Q56" i="2" s="1"/>
  <c r="Q55" i="2" s="1"/>
  <c r="Q54" i="2" s="1"/>
  <c r="Q53" i="2" s="1"/>
  <c r="Q52" i="2" s="1"/>
  <c r="Q51" i="2" s="1"/>
  <c r="Q50" i="2" s="1"/>
  <c r="Q49" i="2" s="1"/>
  <c r="Q48" i="2" s="1"/>
  <c r="Q47" i="2" s="1"/>
  <c r="Q46" i="2" s="1"/>
  <c r="Q45" i="2" s="1"/>
  <c r="Q44" i="2" s="1"/>
  <c r="Q43" i="2" s="1"/>
  <c r="Q42" i="2" s="1"/>
  <c r="Q41" i="2" s="1"/>
  <c r="Q40" i="2" s="1"/>
  <c r="Q39" i="2" s="1"/>
  <c r="Q38" i="2" s="1"/>
  <c r="Q37" i="2" s="1"/>
  <c r="Q36" i="2" s="1"/>
  <c r="Q35" i="2" s="1"/>
  <c r="Q34" i="2" s="1"/>
  <c r="Q33" i="2" s="1"/>
  <c r="Q32" i="2" s="1"/>
  <c r="Q31" i="2" s="1"/>
  <c r="Q30" i="2" s="1"/>
  <c r="Q29" i="2" s="1"/>
  <c r="Q28" i="2" s="1"/>
  <c r="Q27" i="2" s="1"/>
  <c r="Q26" i="2" s="1"/>
  <c r="Q25" i="2" s="1"/>
  <c r="Q24" i="2" s="1"/>
  <c r="Q23" i="2" s="1"/>
  <c r="Q22" i="2" s="1"/>
  <c r="Q21" i="2" s="1"/>
  <c r="Q20" i="2" s="1"/>
  <c r="Q19" i="2" s="1"/>
  <c r="Q18" i="2" s="1"/>
  <c r="Q17" i="2" s="1"/>
  <c r="Q16" i="2" s="1"/>
  <c r="Q15" i="2" s="1"/>
  <c r="Q14" i="2" s="1"/>
  <c r="Q13" i="2" s="1"/>
  <c r="Q12" i="2" s="1"/>
  <c r="Q11" i="2" s="1"/>
  <c r="Q10" i="2" s="1"/>
  <c r="Q9" i="2" s="1"/>
  <c r="Q8" i="2" s="1"/>
  <c r="Q7" i="2" s="1"/>
  <c r="Q6" i="2" s="1"/>
  <c r="M104" i="2"/>
  <c r="O104"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ririadmin</author>
  </authors>
  <commentList>
    <comment ref="F105" authorId="0" shapeId="0" xr:uid="{39B564B0-AEB4-4707-86B3-18C16DD628C8}">
      <text>
        <r>
          <rPr>
            <b/>
            <sz val="9"/>
            <color indexed="81"/>
            <rFont val="MS P ゴシック"/>
            <family val="3"/>
            <charset val="128"/>
          </rPr>
          <t>ririadmin:</t>
        </r>
        <r>
          <rPr>
            <sz val="9"/>
            <color indexed="81"/>
            <rFont val="MS P ゴシック"/>
            <family val="3"/>
            <charset val="128"/>
          </rPr>
          <t xml:space="preserve">
</t>
        </r>
      </text>
    </comment>
  </commentList>
</comments>
</file>

<file path=xl/sharedStrings.xml><?xml version="1.0" encoding="utf-8"?>
<sst xmlns="http://schemas.openxmlformats.org/spreadsheetml/2006/main" count="1525" uniqueCount="277">
  <si>
    <t>Final Fantasy III　　　　HP成長値分析ツール</t>
  </si>
  <si>
    <t>シートの内容</t>
  </si>
  <si>
    <t>説明</t>
  </si>
  <si>
    <t>このシート</t>
  </si>
  <si>
    <t>用途</t>
  </si>
  <si>
    <t>使い方</t>
  </si>
  <si>
    <t>暫定上昇値</t>
  </si>
  <si>
    <t>＝レベルの値×2＋体力の値×(1～1.5)　　　※小数点以下切捨</t>
  </si>
  <si>
    <t>実上昇値</t>
  </si>
  <si>
    <t>＝暫定上昇値 mod 256　　　　　　※暫定上昇値から256で割った余り</t>
  </si>
  <si>
    <t>上昇値</t>
  </si>
  <si>
    <t>＝レベルの値＋体力の値×(1～1.5)　　　※小数点以下切捨</t>
  </si>
  <si>
    <t>ランクを見ての通り、巷で話題のからてかがSランクで一番高く、次点のAランクがナイト、</t>
  </si>
  <si>
    <t>変更履歴</t>
  </si>
  <si>
    <t>フォントをメイリオさんに変更。</t>
  </si>
  <si>
    <t>改定正規版として公開。</t>
  </si>
  <si>
    <t>「オリジナル版用」にOF列追加。</t>
  </si>
  <si>
    <t>「オリジナル版用」の蓄積値の表示が変だったので修正。</t>
  </si>
  <si>
    <t>「説明」「リメイク版マスタ」「オリ版マスタ」のレイアウトを調整。</t>
  </si>
  <si>
    <t>「説明」に体力の値が装備や移行期間で変わっている場合について追記。</t>
  </si>
  <si>
    <t>「説明」に「変更履歴」を追加。</t>
  </si>
  <si>
    <t>「オリ版マスタ」を作成、「説明」に「オリジナル版の仕様」を追加。</t>
  </si>
  <si>
    <t>伴い、正規リリース版として公開。</t>
  </si>
  <si>
    <t>「オリジナル版用」を作成。</t>
  </si>
  <si>
    <t>初版。「リメイク版用」「リメイク版マスタ」を作成。</t>
  </si>
  <si>
    <t>リメイク版用ツールとして作成、公開。</t>
  </si>
  <si>
    <t>Lv</t>
  </si>
  <si>
    <t>ジョブ</t>
  </si>
  <si>
    <t>体力</t>
  </si>
  <si>
    <t>成長値</t>
  </si>
  <si>
    <t>蓄積値</t>
  </si>
  <si>
    <t>蓄積値(逆算)</t>
  </si>
  <si>
    <t>ランク</t>
  </si>
  <si>
    <t>実値</t>
  </si>
  <si>
    <t>下限</t>
  </si>
  <si>
    <t>平均</t>
  </si>
  <si>
    <t>上限</t>
  </si>
  <si>
    <t>Lv.1</t>
  </si>
  <si>
    <t>→</t>
  </si>
  <si>
    <t>Lv.2</t>
  </si>
  <si>
    <t>すっぴん</t>
  </si>
  <si>
    <t>Lv.3</t>
  </si>
  <si>
    <t>Lv.4</t>
  </si>
  <si>
    <t>Lv.5</t>
  </si>
  <si>
    <t>Lv.6</t>
  </si>
  <si>
    <t>Lv.7</t>
  </si>
  <si>
    <t>Lv.8</t>
  </si>
  <si>
    <t>Lv.9</t>
  </si>
  <si>
    <t>Lv.10</t>
  </si>
  <si>
    <t>Lv.11</t>
  </si>
  <si>
    <t>せんし</t>
  </si>
  <si>
    <t>Lv.12</t>
  </si>
  <si>
    <t>Lv.13</t>
  </si>
  <si>
    <t>Lv.14</t>
  </si>
  <si>
    <t>Lv.15</t>
  </si>
  <si>
    <t>Lv.16</t>
  </si>
  <si>
    <t>Lv.17</t>
  </si>
  <si>
    <t>Lv.18</t>
  </si>
  <si>
    <t>Lv.19</t>
  </si>
  <si>
    <t>Lv.20</t>
  </si>
  <si>
    <t>Lv.21</t>
  </si>
  <si>
    <t>Lv.22</t>
  </si>
  <si>
    <t>Lv.23</t>
  </si>
  <si>
    <t>Lv.24</t>
  </si>
  <si>
    <t>Lv.25</t>
  </si>
  <si>
    <t>Lv.26</t>
  </si>
  <si>
    <t>ナイト</t>
  </si>
  <si>
    <t>Lv.27</t>
  </si>
  <si>
    <t>Lv.28</t>
  </si>
  <si>
    <t>Lv.29</t>
  </si>
  <si>
    <t>Lv.30</t>
  </si>
  <si>
    <t>Lv.31</t>
  </si>
  <si>
    <t>Lv.32</t>
  </si>
  <si>
    <t>Lv.33</t>
  </si>
  <si>
    <t>Lv.34</t>
  </si>
  <si>
    <t>Lv.35</t>
  </si>
  <si>
    <t>Lv.36</t>
  </si>
  <si>
    <t>Lv.37</t>
  </si>
  <si>
    <t>Lv.38</t>
  </si>
  <si>
    <t>Lv.39</t>
  </si>
  <si>
    <t>Lv.40</t>
  </si>
  <si>
    <t>Lv.41</t>
  </si>
  <si>
    <t>Lv.42</t>
  </si>
  <si>
    <t>Lv.43</t>
  </si>
  <si>
    <t>Lv.44</t>
  </si>
  <si>
    <t>Lv.45</t>
  </si>
  <si>
    <t>Lv.46</t>
  </si>
  <si>
    <t>Lv.47</t>
  </si>
  <si>
    <t>Lv.48</t>
  </si>
  <si>
    <t>Lv.49</t>
  </si>
  <si>
    <t>Lv.50</t>
  </si>
  <si>
    <t>Lv.51</t>
  </si>
  <si>
    <t>からてか</t>
  </si>
  <si>
    <t>Lv.52</t>
  </si>
  <si>
    <t>Lv.53</t>
  </si>
  <si>
    <t>Lv.54</t>
  </si>
  <si>
    <t>Lv.55</t>
  </si>
  <si>
    <t>Lv.56</t>
  </si>
  <si>
    <t>Lv.57</t>
  </si>
  <si>
    <t>Lv.58</t>
  </si>
  <si>
    <t>Lv.59</t>
  </si>
  <si>
    <t>Lv.60</t>
  </si>
  <si>
    <t>Lv.61</t>
  </si>
  <si>
    <t>Lv.62</t>
  </si>
  <si>
    <t>Lv.63</t>
  </si>
  <si>
    <t>Lv.64</t>
  </si>
  <si>
    <t>Lv.65</t>
  </si>
  <si>
    <t>Lv.66</t>
  </si>
  <si>
    <t>Lv.67</t>
  </si>
  <si>
    <t>Lv.68</t>
  </si>
  <si>
    <t>Lv.69</t>
  </si>
  <si>
    <t>Lv.70</t>
  </si>
  <si>
    <t>Lv.71</t>
  </si>
  <si>
    <t>Lv.72</t>
  </si>
  <si>
    <t>Lv.73</t>
  </si>
  <si>
    <t>Lv.74</t>
  </si>
  <si>
    <t>Lv.75</t>
  </si>
  <si>
    <t>Lv.76</t>
  </si>
  <si>
    <t>Lv.77</t>
  </si>
  <si>
    <t>Lv.78</t>
  </si>
  <si>
    <t>Lv.79</t>
  </si>
  <si>
    <t>Lv.80</t>
  </si>
  <si>
    <t>Lv.81</t>
  </si>
  <si>
    <t>Lv.82</t>
  </si>
  <si>
    <t>Lv.83</t>
  </si>
  <si>
    <t>Lv.84</t>
  </si>
  <si>
    <t>Lv.85</t>
  </si>
  <si>
    <t>Lv.86</t>
  </si>
  <si>
    <t>Lv.87</t>
  </si>
  <si>
    <t>Lv.88</t>
  </si>
  <si>
    <t>Lv.89</t>
  </si>
  <si>
    <t>Lv.90</t>
  </si>
  <si>
    <t>Lv.91</t>
  </si>
  <si>
    <t>Lv.92</t>
  </si>
  <si>
    <t>Lv.93</t>
  </si>
  <si>
    <t>Lv.94</t>
  </si>
  <si>
    <t>Lv.95</t>
  </si>
  <si>
    <t>Lv.96</t>
  </si>
  <si>
    <t>Lv.97</t>
  </si>
  <si>
    <t>Lv.98</t>
  </si>
  <si>
    <t>Lv.99</t>
  </si>
  <si>
    <t>Final Fantasy III FC版用　　　　HP成長値分析ツール</t>
  </si>
  <si>
    <t>OF</t>
  </si>
  <si>
    <t>たまねぎけんし</t>
  </si>
  <si>
    <t>ランクごとの体力の値</t>
  </si>
  <si>
    <t>各ジョブの体力ランク</t>
  </si>
  <si>
    <t>F</t>
  </si>
  <si>
    <t>E</t>
  </si>
  <si>
    <t>D</t>
  </si>
  <si>
    <t>C</t>
  </si>
  <si>
    <t>B</t>
  </si>
  <si>
    <t>A</t>
  </si>
  <si>
    <t>S</t>
  </si>
  <si>
    <t>X</t>
  </si>
  <si>
    <t>作</t>
  </si>
  <si>
    <t>モンク</t>
  </si>
  <si>
    <t>しろまどうし</t>
  </si>
  <si>
    <t>くろまどうし</t>
  </si>
  <si>
    <t>あかまどうし</t>
  </si>
  <si>
    <t>かりゅうど</t>
  </si>
  <si>
    <t>シーフ</t>
  </si>
  <si>
    <t>がくしゃ</t>
  </si>
  <si>
    <t>ふうすいし</t>
  </si>
  <si>
    <t>りゅうきし</t>
  </si>
  <si>
    <t>バイキング</t>
  </si>
  <si>
    <t>まけんし</t>
  </si>
  <si>
    <t>げんじゅつし</t>
  </si>
  <si>
    <t>ぎんゆうしじん</t>
  </si>
  <si>
    <t>どうし</t>
  </si>
  <si>
    <t>まじん</t>
  </si>
  <si>
    <t>まかいげんし</t>
  </si>
  <si>
    <t>けんじゃ</t>
  </si>
  <si>
    <t>にんじゃ</t>
  </si>
  <si>
    <t>Final Fantasy III オリジナル版マスタ</t>
  </si>
  <si>
    <t>各ジョブの体力の値</t>
  </si>
  <si>
    <t>初期</t>
  </si>
  <si>
    <t>風のクリスタル</t>
  </si>
  <si>
    <t>火のクリスタル</t>
  </si>
  <si>
    <t>水のクリスタル</t>
  </si>
  <si>
    <t>土のクリスタル</t>
  </si>
  <si>
    <t>封印</t>
  </si>
  <si>
    <t>目安</t>
  </si>
  <si>
    <t>Org版用</t>
    <phoneticPr fontId="11"/>
  </si>
  <si>
    <t>Org版マスタ</t>
    <phoneticPr fontId="11"/>
  </si>
  <si>
    <t>3D版マスタ</t>
    <phoneticPr fontId="11"/>
  </si>
  <si>
    <t>3D版用</t>
    <phoneticPr fontId="11"/>
  </si>
  <si>
    <t>3Dリメイク版対応用の分析ツール本体</t>
    <phoneticPr fontId="11"/>
  </si>
  <si>
    <t>3Dリメイク版での各ジョブの体力の値</t>
    <phoneticPr fontId="11"/>
  </si>
  <si>
    <t>オリジナル版(FC版準拠VC含)にのみ対応用の分析ツール本体</t>
    <phoneticPr fontId="11"/>
  </si>
  <si>
    <t>オリジナル版(FC版準拠VC含)での各ジョブの体力の値</t>
    <phoneticPr fontId="11"/>
  </si>
  <si>
    <t>Org版の仕様</t>
    <phoneticPr fontId="11"/>
  </si>
  <si>
    <t>3D版の仕様</t>
    <phoneticPr fontId="11"/>
  </si>
  <si>
    <t>各分析ツールのシートに必要な値を入力する。</t>
    <phoneticPr fontId="11"/>
  </si>
  <si>
    <t>値の入力が必要な欄はこの背景色の部分のみ。</t>
    <phoneticPr fontId="11"/>
  </si>
  <si>
    <t>基本的には純粋にジョブの欄にレベルを上げる際のジョブを入力するだけ。</t>
    <phoneticPr fontId="11"/>
  </si>
  <si>
    <t>ジョブを入力すると、そのジョブとレベルに対応する体力の値とHPの上昇値などを出力する。</t>
    <phoneticPr fontId="11"/>
  </si>
  <si>
    <t>オリジナル版でのHP上昇値は以下の通り。</t>
    <phoneticPr fontId="11"/>
  </si>
  <si>
    <t>※レベルの値 および 体力の値については、レベルアップ後の値を採用する。</t>
  </si>
  <si>
    <t>※レベルの値 および 体力の値については、レベルアップ後の値を採用する。</t>
    <phoneticPr fontId="11"/>
  </si>
  <si>
    <t>そのため、純粋に体力の高いジョブでレベルアップしたほうがHPがより多く増えることとなる。</t>
  </si>
  <si>
    <t>ただし、オリジナル版ではHP上昇値にオーバーフローが発生してしまうことに注意。</t>
    <rPh sb="9" eb="10">
      <t>バン</t>
    </rPh>
    <rPh sb="36" eb="38">
      <t>チュウイ</t>
    </rPh>
    <phoneticPr fontId="11"/>
  </si>
  <si>
    <t>HP上昇値が256を超えてしまうと0から数え直しとなってしまうため、上昇値が少なくなる。</t>
    <phoneticPr fontId="11"/>
  </si>
  <si>
    <t>※体力の値は素の値を採用するため「まもりのゆびわ」などで体力を増やしてもHP上昇計算に影響を与えない。</t>
    <rPh sb="46" eb="47">
      <t>アタ</t>
    </rPh>
    <phoneticPr fontId="11"/>
  </si>
  <si>
    <t>御覧の通り、HPの上昇値は計算上ではレベルの2倍の値が担保されている。</t>
  </si>
  <si>
    <t>そのため、HPをカンストさせることを考えるのであれば、低レベル帯では体力の高いジョブでレベルを上げ、</t>
    <phoneticPr fontId="11"/>
  </si>
  <si>
    <t>高レベル帯ではオーバーフローを避けるため、あえて体力の低いジョブでレベルを上げるようにするのが無難。</t>
    <rPh sb="47" eb="49">
      <t>ブナン</t>
    </rPh>
    <phoneticPr fontId="11"/>
  </si>
  <si>
    <t>成長値の下限・平均・上限の値については、レベルと体力が同じなら基本的には乱数(1～1.5)のみで決定する。</t>
    <rPh sb="24" eb="26">
      <t>タイリョク</t>
    </rPh>
    <rPh sb="27" eb="28">
      <t>オナ</t>
    </rPh>
    <rPh sb="31" eb="34">
      <t>キホンテキ</t>
    </rPh>
    <rPh sb="48" eb="50">
      <t>ケッテイ</t>
    </rPh>
    <phoneticPr fontId="11"/>
  </si>
  <si>
    <t>蓄積値の下限・平均・上限の値は実際の成長値が最小・平均・最大だった場合の下限・平均・上限。</t>
    <phoneticPr fontId="11"/>
  </si>
  <si>
    <t>成長値がOF(オーバーフロー)するということから、OFするかどうかの表示列を設置。</t>
    <rPh sb="38" eb="40">
      <t>セッチ</t>
    </rPh>
    <phoneticPr fontId="11"/>
  </si>
  <si>
    <t>……といっても、値を見ればオーバーフローするかどうか一目瞭然だが。</t>
    <phoneticPr fontId="11"/>
  </si>
  <si>
    <t>OF列は、成長値が乱数下限でも確実にOFする場合は「OF」、一応OFする場合は「注意」、</t>
    <rPh sb="22" eb="24">
      <t>バアイ</t>
    </rPh>
    <rPh sb="30" eb="32">
      <t>イチオウ</t>
    </rPh>
    <rPh sb="36" eb="38">
      <t>バアイ</t>
    </rPh>
    <phoneticPr fontId="11"/>
  </si>
  <si>
    <t>そもそも成長値が大きいとOFする「警告」のいずれかが表示される(OFしない場合は無表示)。</t>
    <rPh sb="17" eb="19">
      <t>ケイコク</t>
    </rPh>
    <phoneticPr fontId="11"/>
  </si>
  <si>
    <t>と、いろいろと書いては見たのだが、Org版ではそもそもHPの上昇値としてレベルの2倍の値があるせいなのか、</t>
    <rPh sb="7" eb="8">
      <t>カ</t>
    </rPh>
    <rPh sb="11" eb="12">
      <t>ミ</t>
    </rPh>
    <phoneticPr fontId="11"/>
  </si>
  <si>
    <t>オーバーフローしようが何しようがHP9999に届く可能性が高くなっている。</t>
    <rPh sb="11" eb="12">
      <t>ナニ</t>
    </rPh>
    <rPh sb="23" eb="24">
      <t>トド</t>
    </rPh>
    <rPh sb="25" eb="28">
      <t>カノウセイ</t>
    </rPh>
    <rPh sb="29" eb="30">
      <t>タカ</t>
    </rPh>
    <phoneticPr fontId="11"/>
  </si>
  <si>
    <t>ナイト</t>
    <phoneticPr fontId="11"/>
  </si>
  <si>
    <t>からてか</t>
    <phoneticPr fontId="11"/>
  </si>
  <si>
    <t>例の通り一貫して「たまねぎけんし」の場合だと(主にオーバーフローのせいで)最低値9425と少ないのだが、</t>
    <rPh sb="0" eb="1">
      <t>レイ</t>
    </rPh>
    <rPh sb="2" eb="3">
      <t>トオ</t>
    </rPh>
    <rPh sb="4" eb="6">
      <t>イッカン</t>
    </rPh>
    <rPh sb="18" eb="20">
      <t>バアイ</t>
    </rPh>
    <rPh sb="37" eb="39">
      <t>サイテイ</t>
    </rPh>
    <rPh sb="39" eb="40">
      <t>チ</t>
    </rPh>
    <rPh sb="45" eb="46">
      <t>スク</t>
    </rPh>
    <phoneticPr fontId="11"/>
  </si>
  <si>
    <t>それでも平均値は10000を超えてはいる。</t>
    <rPh sb="4" eb="6">
      <t>ヘイキン</t>
    </rPh>
    <rPh sb="6" eb="7">
      <t>アタイ</t>
    </rPh>
    <rPh sb="14" eb="15">
      <t>コ</t>
    </rPh>
    <phoneticPr fontId="11"/>
  </si>
  <si>
    <t>そして、体力貧弱ジョブとして名高い「がくしゃ」先生で通してレベルを上げても9999には届いているので、</t>
    <rPh sb="4" eb="6">
      <t>タイリョク</t>
    </rPh>
    <rPh sb="6" eb="8">
      <t>ヒンジャク</t>
    </rPh>
    <rPh sb="14" eb="16">
      <t>ナダカ</t>
    </rPh>
    <rPh sb="23" eb="25">
      <t>センセイ</t>
    </rPh>
    <rPh sb="26" eb="27">
      <t>トオ</t>
    </rPh>
    <rPh sb="33" eb="34">
      <t>ア</t>
    </rPh>
    <rPh sb="43" eb="44">
      <t>トド</t>
    </rPh>
    <phoneticPr fontId="11"/>
  </si>
  <si>
    <t>ずっと体力の低いジョブでレベル上げをしても充分9999に届くということである。</t>
    <rPh sb="3" eb="5">
      <t>タイリョク</t>
    </rPh>
    <rPh sb="6" eb="7">
      <t>ヒク</t>
    </rPh>
    <rPh sb="15" eb="16">
      <t>ア</t>
    </rPh>
    <rPh sb="21" eb="23">
      <t>ジュウブン</t>
    </rPh>
    <rPh sb="28" eb="29">
      <t>トド</t>
    </rPh>
    <phoneticPr fontId="11"/>
  </si>
  <si>
    <t>下限・平均・上限の蓄積値は無条件で+0・+127・+255として計算している。</t>
    <rPh sb="32" eb="34">
      <t>ケイサン</t>
    </rPh>
    <phoneticPr fontId="11"/>
  </si>
  <si>
    <t>また、蓄積値の表記は、成長値の乱数下限と乱数上限がオーバーフローする値(255)をはさんで逆転している場合、</t>
    <rPh sb="34" eb="35">
      <t>アタイ</t>
    </rPh>
    <phoneticPr fontId="11"/>
  </si>
  <si>
    <t>三番手となるBランクには、序盤のジョブでもあるモンクが含まれている、といった感じ。</t>
  </si>
  <si>
    <t>　また、ジョブチェンジの移行期間による体力低下補正もHP上昇計算に影響を与えない。</t>
    <rPh sb="36" eb="37">
      <t>アタ</t>
    </rPh>
    <phoneticPr fontId="11"/>
  </si>
  <si>
    <t>HP上昇計算にはレベルと体力の値が使用される。</t>
    <phoneticPr fontId="11"/>
  </si>
  <si>
    <t>Org版と同じくHP上昇計算にはレベルと体力の値が使用される。</t>
    <phoneticPr fontId="11"/>
  </si>
  <si>
    <t>ただし、オーバーフローがなくなった一方で、計算上のレベルの値は等倍となっているためオリジナル版よりも増えにくい。</t>
    <rPh sb="17" eb="19">
      <t>イッポウ</t>
    </rPh>
    <rPh sb="46" eb="47">
      <t>バン</t>
    </rPh>
    <rPh sb="50" eb="51">
      <t>フ</t>
    </rPh>
    <phoneticPr fontId="11"/>
  </si>
  <si>
    <t>さらにジョブ全体の体力の値も落ち着いてしまっているため、余計にHPが上がりにくくなっている。</t>
    <rPh sb="28" eb="30">
      <t>ヨケイ</t>
    </rPh>
    <phoneticPr fontId="11"/>
  </si>
  <si>
    <t>その際に参照するレベルの値は不明だが、一応99ということにした。</t>
    <phoneticPr fontId="11"/>
  </si>
  <si>
    <t>全部で7通り(+たまねぎ剣士のパターン)ある。</t>
    <phoneticPr fontId="11"/>
  </si>
  <si>
    <t>それぞれF～A・S(+たまねぎ剣士のX)でランク付けしており、ランクが高いほど値が大きいことを意味する。</t>
    <phoneticPr fontId="11"/>
  </si>
  <si>
    <t>3D版マスタに体力のランク一覧があるため、参考にするといいかもしれない。</t>
    <rPh sb="2" eb="3">
      <t>バン</t>
    </rPh>
    <phoneticPr fontId="11"/>
  </si>
  <si>
    <t>見ての通りレベルの低いうちはあまり差がないため、はじめのうちは体力に固執する理由はない。</t>
    <rPh sb="0" eb="1">
      <t>ミ</t>
    </rPh>
    <rPh sb="3" eb="4">
      <t>トオ</t>
    </rPh>
    <rPh sb="31" eb="33">
      <t>タイリョク</t>
    </rPh>
    <rPh sb="34" eb="36">
      <t>コシツ</t>
    </rPh>
    <rPh sb="38" eb="40">
      <t>リユウ</t>
    </rPh>
    <phoneticPr fontId="11"/>
  </si>
  <si>
    <t>レベル50以降のからてか以外はあまり意識する必要はないのだが、</t>
    <rPh sb="5" eb="7">
      <t>イコウ</t>
    </rPh>
    <phoneticPr fontId="11"/>
  </si>
  <si>
    <t>「説明」の記載を変更。</t>
    <rPh sb="1" eb="3">
      <t>セツメイ</t>
    </rPh>
    <rPh sb="5" eb="7">
      <t>キサイ</t>
    </rPh>
    <rPh sb="8" eb="10">
      <t>ヘンコウ</t>
    </rPh>
    <phoneticPr fontId="11"/>
  </si>
  <si>
    <t>Final Fantasy III(All Platform版対応)の各ジョブでレベルを上げた場合のHPの変化を調査するツール。</t>
    <phoneticPr fontId="11"/>
  </si>
  <si>
    <t>シート名変更。オリジナル系は「Org版用」「Org版マスタ」、従来のリメイクは「3D版用」「3D版マスタ」。</t>
    <rPh sb="3" eb="4">
      <t>メイ</t>
    </rPh>
    <rPh sb="4" eb="6">
      <t>ヘンコウ</t>
    </rPh>
    <rPh sb="12" eb="13">
      <t>ケイ</t>
    </rPh>
    <rPh sb="18" eb="19">
      <t>バン</t>
    </rPh>
    <rPh sb="19" eb="20">
      <t>ヨウ</t>
    </rPh>
    <rPh sb="25" eb="26">
      <t>バン</t>
    </rPh>
    <rPh sb="31" eb="33">
      <t>ジュウライ</t>
    </rPh>
    <phoneticPr fontId="11"/>
  </si>
  <si>
    <t>まったく同じというわけではないが、ピクセルリマスター版の体力はOrg系に近い値と思われる。</t>
    <rPh sb="4" eb="5">
      <t>オナ</t>
    </rPh>
    <rPh sb="26" eb="27">
      <t>バン</t>
    </rPh>
    <rPh sb="28" eb="30">
      <t>タイリョク</t>
    </rPh>
    <rPh sb="34" eb="35">
      <t>ケイ</t>
    </rPh>
    <rPh sb="36" eb="37">
      <t>チカ</t>
    </rPh>
    <rPh sb="38" eb="39">
      <t>アタイ</t>
    </rPh>
    <rPh sb="40" eb="41">
      <t>オモ</t>
    </rPh>
    <phoneticPr fontId="11"/>
  </si>
  <si>
    <t>Ver.1.0</t>
    <phoneticPr fontId="11"/>
  </si>
  <si>
    <t>Ver.0.1</t>
    <phoneticPr fontId="11"/>
  </si>
  <si>
    <t>Ver.0.2</t>
    <phoneticPr fontId="11"/>
  </si>
  <si>
    <t>Ver.2.0</t>
    <phoneticPr fontId="11"/>
  </si>
  <si>
    <t>Ver.2.1</t>
    <phoneticPr fontId="11"/>
  </si>
  <si>
    <t>Ver.2.2</t>
    <phoneticPr fontId="11"/>
  </si>
  <si>
    <t>Ver.2.3</t>
    <phoneticPr fontId="11"/>
  </si>
  <si>
    <t>ほかのブック同様にバージョンの表記を変更しました。</t>
    <rPh sb="6" eb="8">
      <t>ドウヨウ</t>
    </rPh>
    <rPh sb="15" eb="17">
      <t>ヒョウキ</t>
    </rPh>
    <rPh sb="18" eb="20">
      <t>ヘンコウ</t>
    </rPh>
    <phoneticPr fontId="7"/>
  </si>
  <si>
    <t>なお、3Dリメイク版の能力値は力・素早さ・体力・知性・精神共に各ジョブについて値のパターンが存在し、</t>
    <phoneticPr fontId="11"/>
  </si>
  <si>
    <t>Final Fantasy III 3Dリメイク版用　　　　HP成長値分析ツール</t>
    <phoneticPr fontId="11"/>
  </si>
  <si>
    <t>Final Fantasy III PR版用　　　　HP成長値分析ツール</t>
    <phoneticPr fontId="11"/>
  </si>
  <si>
    <t>3Dリメイク版でのHP上昇値は以下の通り。</t>
    <phoneticPr fontId="11"/>
  </si>
  <si>
    <t>ピクセルリマスター版でのHP上昇値は以下の通り。</t>
    <phoneticPr fontId="11"/>
  </si>
  <si>
    <t>やっぱり同じで、HP上昇計算にはレベルと体力の値が使用される。</t>
    <rPh sb="4" eb="5">
      <t>オナ</t>
    </rPh>
    <phoneticPr fontId="11"/>
  </si>
  <si>
    <t>オーバーフローがなく、計算上のレベルの値は等倍となっているためオリジナル版よりも増えにくい点も3Dと同じ。</t>
    <rPh sb="36" eb="37">
      <t>バン</t>
    </rPh>
    <rPh sb="40" eb="41">
      <t>フ</t>
    </rPh>
    <rPh sb="45" eb="46">
      <t>テン</t>
    </rPh>
    <rPh sb="50" eb="51">
      <t>オナ</t>
    </rPh>
    <phoneticPr fontId="11"/>
  </si>
  <si>
    <t>ただし、ジョブ全体の体力の値はおおむねOrg版に近いようなので、3D版ほど神経質になるほどではなさそうだ。</t>
    <rPh sb="22" eb="23">
      <t>バン</t>
    </rPh>
    <rPh sb="24" eb="25">
      <t>チカ</t>
    </rPh>
    <rPh sb="34" eb="35">
      <t>バン</t>
    </rPh>
    <rPh sb="37" eb="40">
      <t>シンケイシツ</t>
    </rPh>
    <phoneticPr fontId="11"/>
  </si>
  <si>
    <t>ピクセルリマスター版の仕様</t>
    <rPh sb="9" eb="10">
      <t>バン</t>
    </rPh>
    <phoneticPr fontId="11"/>
  </si>
  <si>
    <t>よくわからないが、3D版はLv.99になった時は2回分のHPの上昇計算があるようなので絶賛実装中。</t>
    <rPh sb="22" eb="23">
      <t>トキ</t>
    </rPh>
    <rPh sb="43" eb="45">
      <t>ゼッサン</t>
    </rPh>
    <rPh sb="45" eb="47">
      <t>ジッソウ</t>
    </rPh>
    <rPh sb="47" eb="48">
      <t>チュウ</t>
    </rPh>
    <phoneticPr fontId="11"/>
  </si>
  <si>
    <t>そして、おそらく3D版同様にLv.99になった時は2回分のHPの上昇計算がある模様。</t>
    <rPh sb="11" eb="13">
      <t>ドウヨウ</t>
    </rPh>
    <rPh sb="23" eb="24">
      <t>トキ</t>
    </rPh>
    <rPh sb="39" eb="41">
      <t>モヨウ</t>
    </rPh>
    <phoneticPr fontId="11"/>
  </si>
  <si>
    <t>能力はオリジナル版のそれに近いため、暫定的にオリジナル版のものを流用して用いることとした。</t>
    <rPh sb="0" eb="2">
      <t>ノウリョク</t>
    </rPh>
    <rPh sb="8" eb="9">
      <t>バン</t>
    </rPh>
    <rPh sb="13" eb="14">
      <t>チカ</t>
    </rPh>
    <rPh sb="18" eb="21">
      <t>ザンテイテキ</t>
    </rPh>
    <rPh sb="27" eb="28">
      <t>バン</t>
    </rPh>
    <rPh sb="32" eb="34">
      <t>リュウヨウ</t>
    </rPh>
    <rPh sb="36" eb="37">
      <t>モチ</t>
    </rPh>
    <phoneticPr fontId="11"/>
  </si>
  <si>
    <t>Final Fantasy III PR版マスタ</t>
    <phoneticPr fontId="11"/>
  </si>
  <si>
    <t>暫定的にOrg版マスタのコピーを用いることにした。そのうち値を差し替えるかも。</t>
    <rPh sb="7" eb="8">
      <t>バン</t>
    </rPh>
    <rPh sb="29" eb="30">
      <t>アタイ</t>
    </rPh>
    <rPh sb="31" eb="32">
      <t>サ</t>
    </rPh>
    <rPh sb="33" eb="34">
      <t>カ</t>
    </rPh>
    <phoneticPr fontId="11"/>
  </si>
  <si>
    <t>厳密にはオリジナル版と異なるのだがそこまで大きく違いないようなので、</t>
    <rPh sb="0" eb="2">
      <t>ゲンミツ</t>
    </rPh>
    <rPh sb="9" eb="10">
      <t>バン</t>
    </rPh>
    <rPh sb="11" eb="12">
      <t>コト</t>
    </rPh>
    <rPh sb="21" eb="22">
      <t>オオ</t>
    </rPh>
    <rPh sb="24" eb="25">
      <t>チガ</t>
    </rPh>
    <phoneticPr fontId="11"/>
  </si>
  <si>
    <t>そして、HP上げに巷ではバイキングが話題沸騰なのだが、実はオリジナルの頃からこのような体力傾向なので、</t>
    <rPh sb="6" eb="7">
      <t>ア</t>
    </rPh>
    <rPh sb="9" eb="10">
      <t>チマタ</t>
    </rPh>
    <rPh sb="18" eb="22">
      <t>ワダイフットウ</t>
    </rPh>
    <rPh sb="27" eb="28">
      <t>ジツ</t>
    </rPh>
    <rPh sb="35" eb="36">
      <t>コロ</t>
    </rPh>
    <rPh sb="43" eb="45">
      <t>タイリョク</t>
    </rPh>
    <rPh sb="45" eb="47">
      <t>ケイコウ</t>
    </rPh>
    <phoneticPr fontId="11"/>
  </si>
  <si>
    <t>オリジナル版でもバイキングがHP上げに向いているのである。</t>
    <rPh sb="5" eb="6">
      <t>バン</t>
    </rPh>
    <rPh sb="16" eb="17">
      <t>ア</t>
    </rPh>
    <rPh sb="19" eb="20">
      <t>ム</t>
    </rPh>
    <phoneticPr fontId="11"/>
  </si>
  <si>
    <t>ただし……オリジナル版ではバイキングはイマイチ使いづらいジョブゆえに同じく体力の高い空手家が使われるのであった。</t>
    <rPh sb="10" eb="11">
      <t>バン</t>
    </rPh>
    <rPh sb="23" eb="24">
      <t>ツカ</t>
    </rPh>
    <rPh sb="34" eb="35">
      <t>オナ</t>
    </rPh>
    <rPh sb="37" eb="39">
      <t>タイリョク</t>
    </rPh>
    <rPh sb="40" eb="41">
      <t>タカ</t>
    </rPh>
    <rPh sb="42" eb="45">
      <t>カラテカ</t>
    </rPh>
    <rPh sb="46" eb="47">
      <t>ツカ</t>
    </rPh>
    <phoneticPr fontId="11"/>
  </si>
  <si>
    <t>しかし、PR版ではバイキングがパワーアップし、反対に空手家の体力は3D版ほどではないにせよ弱体化がなされた関係で、</t>
    <rPh sb="6" eb="7">
      <t>バン</t>
    </rPh>
    <rPh sb="23" eb="25">
      <t>ハンタイ</t>
    </rPh>
    <rPh sb="26" eb="29">
      <t>カラテカ</t>
    </rPh>
    <rPh sb="30" eb="32">
      <t>タイリョク</t>
    </rPh>
    <rPh sb="35" eb="36">
      <t>バン</t>
    </rPh>
    <rPh sb="45" eb="48">
      <t>ジャクタイカ</t>
    </rPh>
    <rPh sb="53" eb="55">
      <t>カンケイ</t>
    </rPh>
    <phoneticPr fontId="11"/>
  </si>
  <si>
    <t>実質的にも相対的にもバイキングが強くなってHP上げにも向いたジョブとなったのである。</t>
    <rPh sb="0" eb="3">
      <t>ジッシツテキ</t>
    </rPh>
    <rPh sb="5" eb="8">
      <t>ソウタイテキ</t>
    </rPh>
    <rPh sb="16" eb="17">
      <t>ツヨ</t>
    </rPh>
    <rPh sb="23" eb="24">
      <t>ア</t>
    </rPh>
    <rPh sb="27" eb="28">
      <t>ム</t>
    </rPh>
    <phoneticPr fontId="11"/>
  </si>
  <si>
    <t>PR版用</t>
    <rPh sb="2" eb="3">
      <t>バン</t>
    </rPh>
    <rPh sb="3" eb="4">
      <t>ヨウ</t>
    </rPh>
    <phoneticPr fontId="11"/>
  </si>
  <si>
    <t>ピクセルリマスター版対応用の分析ツール本体</t>
    <phoneticPr fontId="11"/>
  </si>
  <si>
    <t>PR版マスタ</t>
    <phoneticPr fontId="11"/>
  </si>
  <si>
    <t>ピクセルリマスター版での各ジョブの体力の値</t>
    <phoneticPr fontId="11"/>
  </si>
  <si>
    <t>Ver.3.0</t>
    <phoneticPr fontId="11"/>
  </si>
  <si>
    <t>ピクセルリマスター版に本格的に対応しようと試み。</t>
    <rPh sb="9" eb="10">
      <t>バン</t>
    </rPh>
    <rPh sb="11" eb="14">
      <t>ホンカクテキ</t>
    </rPh>
    <rPh sb="15" eb="17">
      <t>タイオウ</t>
    </rPh>
    <rPh sb="21" eb="22">
      <t>ココロ</t>
    </rPh>
    <phoneticPr fontId="11"/>
  </si>
  <si>
    <t>ただし、肝心のマスタがOrg版の流用でしかないため、完全対応とはいかず。</t>
    <rPh sb="4" eb="6">
      <t>カンジン</t>
    </rPh>
    <rPh sb="14" eb="15">
      <t>バン</t>
    </rPh>
    <rPh sb="16" eb="18">
      <t>リュウヨウ</t>
    </rPh>
    <rPh sb="26" eb="28">
      <t>カンゼン</t>
    </rPh>
    <rPh sb="28" eb="30">
      <t>タイオウ</t>
    </rPh>
    <phoneticPr fontId="11"/>
  </si>
  <si>
    <t>Org版流用なのはこちらのデータに大体近い値であるため。</t>
    <rPh sb="3" eb="4">
      <t>バン</t>
    </rPh>
    <rPh sb="4" eb="6">
      <t>リュウヨウ</t>
    </rPh>
    <rPh sb="17" eb="19">
      <t>ダイタイ</t>
    </rPh>
    <rPh sb="19" eb="20">
      <t>チカ</t>
    </rPh>
    <rPh sb="21" eb="22">
      <t>アタイ</t>
    </rPh>
    <phoneticPr fontId="11"/>
  </si>
  <si>
    <t>Final Fantasy III 3Dリメイク版マスタ</t>
    <phoneticPr fontId="11"/>
  </si>
  <si>
    <t>それと……あろうことか、HP計算式に余計な値が入っていたため食い違いが発生していた模様。。。</t>
    <rPh sb="14" eb="17">
      <t>ケイサンシキ</t>
    </rPh>
    <rPh sb="18" eb="20">
      <t>ヨケイ</t>
    </rPh>
    <rPh sb="21" eb="22">
      <t>アタイ</t>
    </rPh>
    <rPh sb="23" eb="24">
      <t>ハイ</t>
    </rPh>
    <rPh sb="30" eb="31">
      <t>ク</t>
    </rPh>
    <rPh sb="32" eb="33">
      <t>チガ</t>
    </rPh>
    <rPh sb="35" eb="37">
      <t>ハッセイ</t>
    </rPh>
    <rPh sb="41" eb="43">
      <t>モヨウ</t>
    </rPh>
    <phoneticPr fontId="11"/>
  </si>
  <si>
    <t>つっても需要が見えないもんなあ……影響はほとんど皆無か。。。</t>
    <rPh sb="4" eb="6">
      <t>ジュヨウ</t>
    </rPh>
    <rPh sb="7" eb="8">
      <t>ミ</t>
    </rPh>
    <rPh sb="17" eb="19">
      <t>エイキョウ</t>
    </rPh>
    <rPh sb="24" eb="26">
      <t>カイム</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</si>
</sst>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ＭＳ Ｐゴシック"/>
      <charset val="128"/>
      <scheme val="minor"/>
    </font>
    <font>
      <sz val="11"/>
      <color theme="1"/>
      <name val="Meiryo UI"/>
      <family val="3"/>
      <charset val="128"/>
    </font>
    <font>
      <sz val="11"/>
      <color theme="0"/>
      <name val="Meiryo UI"/>
      <family val="3"/>
      <charset val="128"/>
    </font>
    <font>
      <sz val="11"/>
      <color theme="0"/>
      <name val="Meiryo UI"/>
      <family val="3"/>
      <charset val="128"/>
    </font>
    <font>
      <sz val="11"/>
      <color theme="0" tint="-0.34998626667073579"/>
      <name val="Meiryo UI"/>
      <family val="3"/>
      <charset val="128"/>
    </font>
    <font>
      <sz val="11"/>
      <color theme="0" tint="-0.249977111117893"/>
      <name val="Meiryo UI"/>
      <family val="3"/>
      <charset val="128"/>
    </font>
    <font>
      <sz val="11"/>
      <name val="Meiryo UI"/>
      <family val="3"/>
      <charset val="128"/>
    </font>
    <font>
      <sz val="11"/>
      <color rgb="FFFFFF00"/>
      <name val="Meiryo UI"/>
      <family val="3"/>
      <charset val="128"/>
    </font>
    <font>
      <sz val="11"/>
      <name val="Meiryo UI"/>
      <family val="3"/>
      <charset val="128"/>
    </font>
    <font>
      <b/>
      <sz val="11"/>
      <color rgb="FFFFFF00"/>
      <name val="Meiryo UI"/>
      <family val="3"/>
      <charset val="128"/>
    </font>
    <font>
      <sz val="11"/>
      <color rgb="FFFFFF00"/>
      <name val="Meiryo UI"/>
      <family val="3"/>
      <charset val="128"/>
    </font>
    <font>
      <sz val="6"/>
      <name val="ＭＳ Ｐゴシック"/>
      <family val="3"/>
      <charset val="128"/>
      <scheme val="minor"/>
    </font>
    <font>
      <sz val="9"/>
      <color indexed="81"/>
      <name val="MS P ゴシック"/>
      <family val="3"/>
      <charset val="128"/>
    </font>
    <font>
      <b/>
      <sz val="9"/>
      <color indexed="81"/>
      <name val="MS P ゴシック"/>
      <family val="3"/>
      <charset val="128"/>
    </font>
  </fonts>
  <fills count="21">
    <fill>
      <patternFill patternType="none"/>
    </fill>
    <fill>
      <patternFill patternType="gray125"/>
    </fill>
    <fill>
      <patternFill patternType="solid">
        <fgColor theme="2" tint="-0.499984740745262"/>
        <bgColor indexed="64"/>
      </patternFill>
    </fill>
    <fill>
      <patternFill patternType="solid">
        <fgColor theme="8" tint="0.59999389629810485"/>
        <bgColor indexed="64"/>
      </patternFill>
    </fill>
    <fill>
      <patternFill patternType="solid">
        <fgColor theme="8" tint="0.79995117038483843"/>
        <bgColor indexed="64"/>
      </patternFill>
    </fill>
    <fill>
      <patternFill patternType="solid">
        <fgColor theme="5" tint="0.39994506668294322"/>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C00000"/>
        <bgColor indexed="64"/>
      </patternFill>
    </fill>
    <fill>
      <patternFill patternType="solid">
        <fgColor rgb="FF00B050"/>
        <bgColor indexed="64"/>
      </patternFill>
    </fill>
    <fill>
      <patternFill patternType="solid">
        <fgColor rgb="FF0070C0"/>
        <bgColor indexed="64"/>
      </patternFill>
    </fill>
    <fill>
      <patternFill patternType="solid">
        <fgColor rgb="FF002060"/>
        <bgColor indexed="64"/>
      </patternFill>
    </fill>
    <fill>
      <patternFill patternType="solid">
        <fgColor rgb="FFFFFF00"/>
        <bgColor indexed="64"/>
      </patternFill>
    </fill>
    <fill>
      <patternFill patternType="solid">
        <fgColor indexed="9"/>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499984740745262"/>
        <bgColor indexed="64"/>
      </patternFill>
    </fill>
  </fills>
  <borders count="50">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double">
        <color auto="1"/>
      </right>
      <top style="medium">
        <color auto="1"/>
      </top>
      <bottom style="thin">
        <color auto="1"/>
      </bottom>
      <diagonal/>
    </border>
    <border>
      <left/>
      <right style="double">
        <color auto="1"/>
      </right>
      <top style="medium">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double">
        <color auto="1"/>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double">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double">
        <color auto="1"/>
      </right>
      <top style="medium">
        <color auto="1"/>
      </top>
      <bottom style="thin">
        <color auto="1"/>
      </bottom>
      <diagonal/>
    </border>
    <border>
      <left style="double">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double">
        <color auto="1"/>
      </left>
      <right style="thin">
        <color auto="1"/>
      </right>
      <top style="thin">
        <color auto="1"/>
      </top>
      <bottom/>
      <diagonal/>
    </border>
    <border>
      <left style="thin">
        <color auto="1"/>
      </left>
      <right style="double">
        <color auto="1"/>
      </right>
      <top style="thin">
        <color auto="1"/>
      </top>
      <bottom/>
      <diagonal/>
    </border>
    <border>
      <left/>
      <right style="thin">
        <color auto="1"/>
      </right>
      <top style="thin">
        <color auto="1"/>
      </top>
      <bottom/>
      <diagonal/>
    </border>
    <border>
      <left style="thin">
        <color auto="1"/>
      </left>
      <right/>
      <top style="thin">
        <color auto="1"/>
      </top>
      <bottom/>
      <diagonal/>
    </border>
    <border>
      <left style="thin">
        <color auto="1"/>
      </left>
      <right style="double">
        <color auto="1"/>
      </right>
      <top/>
      <bottom style="thin">
        <color auto="1"/>
      </bottom>
      <diagonal/>
    </border>
    <border>
      <left style="double">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diagonal/>
    </border>
    <border>
      <left style="thin">
        <color auto="1"/>
      </left>
      <right/>
      <top/>
      <bottom/>
      <diagonal/>
    </border>
    <border>
      <left/>
      <right style="thin">
        <color auto="1"/>
      </right>
      <top/>
      <bottom/>
      <diagonal/>
    </border>
    <border>
      <left style="double">
        <color auto="1"/>
      </left>
      <right style="double">
        <color auto="1"/>
      </right>
      <top style="medium">
        <color auto="1"/>
      </top>
      <bottom/>
      <diagonal/>
    </border>
    <border>
      <left style="double">
        <color auto="1"/>
      </left>
      <right style="double">
        <color auto="1"/>
      </right>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double">
        <color auto="1"/>
      </right>
      <top style="medium">
        <color auto="1"/>
      </top>
      <bottom/>
      <diagonal/>
    </border>
    <border>
      <left style="thin">
        <color auto="1"/>
      </left>
      <right/>
      <top style="medium">
        <color auto="1"/>
      </top>
      <bottom/>
      <diagonal/>
    </border>
  </borders>
  <cellStyleXfs count="1">
    <xf numFmtId="0" fontId="0" fillId="0" borderId="0">
      <alignment vertical="center"/>
    </xf>
  </cellStyleXfs>
  <cellXfs count="284">
    <xf numFmtId="0" fontId="0" fillId="0" borderId="0" xfId="0">
      <alignment vertical="center"/>
    </xf>
    <xf numFmtId="0" fontId="1" fillId="0" borderId="0" xfId="0" applyFont="1">
      <alignment vertical="center"/>
    </xf>
    <xf numFmtId="0" fontId="1" fillId="0" borderId="0" xfId="0" applyFont="1">
      <alignment vertical="center"/>
    </xf>
    <xf numFmtId="0" fontId="2" fillId="2" borderId="2" xfId="0" applyFont="1" applyFill="1" applyBorder="1">
      <alignment vertical="center"/>
    </xf>
    <xf numFmtId="0" fontId="2" fillId="2" borderId="7" xfId="0" applyFont="1" applyFill="1" applyBorder="1" applyAlignment="1">
      <alignment vertical="center"/>
    </xf>
    <xf numFmtId="0" fontId="1" fillId="3" borderId="2" xfId="0" applyFont="1" applyFill="1" applyBorder="1">
      <alignment vertical="center"/>
    </xf>
    <xf numFmtId="0" fontId="1" fillId="4" borderId="2" xfId="0" applyFont="1" applyFill="1" applyBorder="1">
      <alignment vertical="center"/>
    </xf>
    <xf numFmtId="0" fontId="4" fillId="2" borderId="2" xfId="0" applyFont="1" applyFill="1" applyBorder="1">
      <alignment vertical="center"/>
    </xf>
    <xf numFmtId="0" fontId="1" fillId="5" borderId="2" xfId="0" applyFont="1" applyFill="1" applyBorder="1">
      <alignment vertical="center"/>
    </xf>
    <xf numFmtId="0" fontId="1" fillId="6" borderId="2" xfId="0" applyFont="1" applyFill="1" applyBorder="1">
      <alignment vertical="center"/>
    </xf>
    <xf numFmtId="0" fontId="1" fillId="5" borderId="2" xfId="0" applyFont="1" applyFill="1" applyBorder="1">
      <alignment vertical="center"/>
    </xf>
    <xf numFmtId="0" fontId="1" fillId="7" borderId="2" xfId="0" applyFont="1" applyFill="1" applyBorder="1">
      <alignment vertical="center"/>
    </xf>
    <xf numFmtId="0" fontId="5" fillId="8" borderId="2" xfId="0" applyFont="1" applyFill="1" applyBorder="1">
      <alignment vertical="center"/>
    </xf>
    <xf numFmtId="0" fontId="2" fillId="9" borderId="2" xfId="0" applyFont="1" applyFill="1" applyBorder="1">
      <alignment vertical="center"/>
    </xf>
    <xf numFmtId="0" fontId="2" fillId="10" borderId="2" xfId="0" applyFont="1" applyFill="1" applyBorder="1">
      <alignment vertical="center"/>
    </xf>
    <xf numFmtId="0" fontId="6" fillId="5" borderId="2" xfId="0" applyFont="1" applyFill="1" applyBorder="1">
      <alignment vertical="center"/>
    </xf>
    <xf numFmtId="0" fontId="1" fillId="2" borderId="2"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3" xfId="0" applyFont="1" applyFill="1" applyBorder="1">
      <alignment vertical="center"/>
    </xf>
    <xf numFmtId="0" fontId="1" fillId="3" borderId="10" xfId="0" applyFont="1" applyFill="1" applyBorder="1">
      <alignment vertical="center"/>
    </xf>
    <xf numFmtId="0" fontId="1" fillId="3" borderId="2" xfId="0" applyFont="1" applyFill="1" applyBorder="1" applyAlignment="1">
      <alignment horizontal="center" vertical="center"/>
    </xf>
    <xf numFmtId="0" fontId="1" fillId="3" borderId="2" xfId="0" applyFont="1" applyFill="1" applyBorder="1" applyAlignment="1">
      <alignment horizontal="center" vertical="center"/>
    </xf>
    <xf numFmtId="0" fontId="2" fillId="11" borderId="2" xfId="0" applyFont="1" applyFill="1" applyBorder="1" applyProtection="1">
      <alignment vertical="center"/>
      <protection locked="0"/>
    </xf>
    <xf numFmtId="0" fontId="1" fillId="11" borderId="2" xfId="0" applyFont="1" applyFill="1" applyBorder="1" applyAlignment="1" applyProtection="1">
      <alignment horizontal="center" vertical="center"/>
    </xf>
    <xf numFmtId="0" fontId="2" fillId="12" borderId="11" xfId="0" applyFont="1" applyFill="1" applyBorder="1">
      <alignment vertical="center"/>
    </xf>
    <xf numFmtId="0" fontId="1" fillId="3" borderId="2" xfId="0" applyFont="1" applyFill="1" applyBorder="1">
      <alignment vertical="center"/>
    </xf>
    <xf numFmtId="0" fontId="3" fillId="11" borderId="2" xfId="0" applyFont="1" applyFill="1" applyBorder="1" applyProtection="1">
      <alignment vertical="center"/>
      <protection locked="0"/>
    </xf>
    <xf numFmtId="0" fontId="2" fillId="11" borderId="2" xfId="0" applyFont="1" applyFill="1" applyBorder="1" applyProtection="1">
      <alignment vertical="center"/>
    </xf>
    <xf numFmtId="0" fontId="3" fillId="11" borderId="2" xfId="0" applyFont="1" applyFill="1" applyBorder="1" applyProtection="1">
      <alignment vertical="center"/>
    </xf>
    <xf numFmtId="0" fontId="3" fillId="2" borderId="5" xfId="0" applyFont="1" applyFill="1" applyBorder="1">
      <alignment vertical="center"/>
    </xf>
    <xf numFmtId="0" fontId="3" fillId="2" borderId="2" xfId="0" applyFont="1" applyFill="1" applyBorder="1">
      <alignment vertical="center"/>
    </xf>
    <xf numFmtId="0" fontId="3" fillId="2" borderId="11" xfId="0" applyFont="1" applyFill="1" applyBorder="1">
      <alignment vertical="center"/>
    </xf>
    <xf numFmtId="0" fontId="3" fillId="2" borderId="15" xfId="0" applyFont="1" applyFill="1" applyBorder="1">
      <alignment vertical="center"/>
    </xf>
    <xf numFmtId="0" fontId="1" fillId="2" borderId="14" xfId="0" applyFont="1" applyFill="1" applyBorder="1">
      <alignment vertical="center"/>
    </xf>
    <xf numFmtId="0" fontId="1" fillId="2" borderId="5" xfId="0" applyFont="1" applyFill="1" applyBorder="1">
      <alignment vertical="center"/>
    </xf>
    <xf numFmtId="0" fontId="1" fillId="2" borderId="2" xfId="0" applyFont="1" applyFill="1" applyBorder="1">
      <alignment vertical="center"/>
    </xf>
    <xf numFmtId="0" fontId="1" fillId="2" borderId="11" xfId="0" applyFont="1" applyFill="1" applyBorder="1">
      <alignment vertical="center"/>
    </xf>
    <xf numFmtId="0" fontId="1" fillId="2" borderId="15" xfId="0" applyFont="1" applyFill="1" applyBorder="1">
      <alignment vertical="center"/>
    </xf>
    <xf numFmtId="0" fontId="7" fillId="12" borderId="4" xfId="0" applyFont="1" applyFill="1" applyBorder="1">
      <alignment vertical="center"/>
    </xf>
    <xf numFmtId="0" fontId="2" fillId="13" borderId="5" xfId="0" applyFont="1" applyFill="1" applyBorder="1">
      <alignment vertical="center"/>
    </xf>
    <xf numFmtId="0" fontId="2" fillId="13" borderId="2" xfId="0" applyFont="1" applyFill="1" applyBorder="1">
      <alignment vertical="center"/>
    </xf>
    <xf numFmtId="0" fontId="2" fillId="13" borderId="11" xfId="0" applyFont="1" applyFill="1" applyBorder="1">
      <alignment vertical="center"/>
    </xf>
    <xf numFmtId="0" fontId="1" fillId="4" borderId="15" xfId="0" applyFont="1" applyFill="1" applyBorder="1">
      <alignment vertical="center"/>
    </xf>
    <xf numFmtId="0" fontId="1" fillId="4" borderId="2" xfId="0" applyFont="1" applyFill="1" applyBorder="1">
      <alignment vertical="center"/>
    </xf>
    <xf numFmtId="0" fontId="1" fillId="4" borderId="11" xfId="0" applyFont="1" applyFill="1" applyBorder="1">
      <alignment vertical="center"/>
    </xf>
    <xf numFmtId="0" fontId="1" fillId="4" borderId="5" xfId="0" applyFont="1" applyFill="1" applyBorder="1">
      <alignment vertical="center"/>
    </xf>
    <xf numFmtId="0" fontId="1" fillId="4" borderId="3" xfId="0" applyFont="1" applyFill="1" applyBorder="1">
      <alignment vertical="center"/>
    </xf>
    <xf numFmtId="0" fontId="3" fillId="2" borderId="17" xfId="0" applyFont="1" applyFill="1" applyBorder="1">
      <alignment vertical="center"/>
    </xf>
    <xf numFmtId="0" fontId="1" fillId="2" borderId="17" xfId="0" applyFont="1" applyFill="1" applyBorder="1">
      <alignment vertical="center"/>
    </xf>
    <xf numFmtId="0" fontId="1" fillId="4" borderId="17" xfId="0" applyFont="1" applyFill="1" applyBorder="1">
      <alignment vertical="center"/>
    </xf>
    <xf numFmtId="0" fontId="3" fillId="0" borderId="2" xfId="0" applyFont="1" applyFill="1" applyBorder="1" applyProtection="1">
      <alignment vertical="center"/>
    </xf>
    <xf numFmtId="0" fontId="2" fillId="0" borderId="11" xfId="0" applyFont="1" applyFill="1" applyBorder="1">
      <alignment vertical="center"/>
    </xf>
    <xf numFmtId="0" fontId="1" fillId="3" borderId="18" xfId="0" applyFont="1" applyFill="1" applyBorder="1">
      <alignment vertical="center"/>
    </xf>
    <xf numFmtId="0" fontId="1" fillId="3" borderId="19" xfId="0" applyFont="1" applyFill="1" applyBorder="1" applyAlignment="1">
      <alignment horizontal="center" vertical="center"/>
    </xf>
    <xf numFmtId="0" fontId="1" fillId="3" borderId="19" xfId="0" applyFont="1" applyFill="1" applyBorder="1">
      <alignment vertical="center"/>
    </xf>
    <xf numFmtId="0" fontId="3" fillId="0" borderId="19" xfId="0" applyFont="1" applyFill="1" applyBorder="1" applyProtection="1">
      <alignment vertical="center"/>
      <protection locked="0"/>
    </xf>
    <xf numFmtId="0" fontId="3" fillId="0" borderId="19" xfId="0" applyFont="1" applyFill="1" applyBorder="1" applyProtection="1">
      <alignment vertical="center"/>
    </xf>
    <xf numFmtId="0" fontId="2" fillId="0" borderId="20" xfId="0" applyFont="1" applyFill="1" applyBorder="1" applyAlignment="1">
      <alignment horizontal="right" vertical="center"/>
    </xf>
    <xf numFmtId="0" fontId="1" fillId="0" borderId="0" xfId="0" applyFont="1" applyProtection="1">
      <alignment vertical="center"/>
    </xf>
    <xf numFmtId="0" fontId="2" fillId="0" borderId="4" xfId="0" applyFont="1" applyFill="1" applyBorder="1">
      <alignment vertical="center"/>
    </xf>
    <xf numFmtId="0" fontId="2" fillId="0" borderId="5" xfId="0" applyFont="1" applyFill="1" applyBorder="1">
      <alignment vertical="center"/>
    </xf>
    <xf numFmtId="0" fontId="2" fillId="0" borderId="2" xfId="0" applyFont="1" applyFill="1" applyBorder="1">
      <alignment vertical="center"/>
    </xf>
    <xf numFmtId="0" fontId="1" fillId="0" borderId="15" xfId="0" applyFont="1" applyFill="1" applyBorder="1">
      <alignment vertical="center"/>
    </xf>
    <xf numFmtId="0" fontId="1" fillId="0" borderId="2" xfId="0" applyFont="1" applyFill="1" applyBorder="1">
      <alignment vertical="center"/>
    </xf>
    <xf numFmtId="0" fontId="1" fillId="0" borderId="11" xfId="0" applyFont="1" applyFill="1" applyBorder="1">
      <alignment vertical="center"/>
    </xf>
    <xf numFmtId="0" fontId="2" fillId="0" borderId="21" xfId="0" applyFont="1" applyFill="1" applyBorder="1" applyAlignment="1">
      <alignment horizontal="right" vertical="center"/>
    </xf>
    <xf numFmtId="0" fontId="2" fillId="0" borderId="22" xfId="0" applyFont="1" applyFill="1" applyBorder="1">
      <alignment vertical="center"/>
    </xf>
    <xf numFmtId="0" fontId="2" fillId="0" borderId="19" xfId="0" applyFont="1" applyFill="1" applyBorder="1">
      <alignment vertical="center"/>
    </xf>
    <xf numFmtId="0" fontId="2" fillId="0" borderId="20" xfId="0" applyFont="1" applyFill="1" applyBorder="1">
      <alignment vertical="center"/>
    </xf>
    <xf numFmtId="0" fontId="2" fillId="0" borderId="23" xfId="0" applyFont="1" applyFill="1" applyBorder="1">
      <alignment vertical="center"/>
    </xf>
    <xf numFmtId="0" fontId="1" fillId="0" borderId="19" xfId="0" applyFont="1" applyFill="1" applyBorder="1">
      <alignment vertical="center"/>
    </xf>
    <xf numFmtId="0" fontId="1" fillId="0" borderId="20" xfId="0" applyFont="1" applyFill="1" applyBorder="1">
      <alignment vertical="center"/>
    </xf>
    <xf numFmtId="0" fontId="1" fillId="0" borderId="23" xfId="0" applyFont="1" applyFill="1" applyBorder="1">
      <alignment vertical="center"/>
    </xf>
    <xf numFmtId="0" fontId="1" fillId="0" borderId="17" xfId="0" applyFont="1" applyFill="1" applyBorder="1">
      <alignment vertical="center"/>
    </xf>
    <xf numFmtId="0" fontId="1" fillId="0" borderId="24" xfId="0" applyFont="1" applyFill="1" applyBorder="1">
      <alignment vertical="center"/>
    </xf>
    <xf numFmtId="0" fontId="1" fillId="6" borderId="10" xfId="0" applyFont="1" applyFill="1" applyBorder="1" applyAlignment="1">
      <alignment horizontal="center" vertical="center"/>
    </xf>
    <xf numFmtId="0" fontId="1" fillId="6" borderId="2" xfId="0" applyFont="1" applyFill="1" applyBorder="1" applyAlignment="1">
      <alignment horizontal="center" vertical="center"/>
    </xf>
    <xf numFmtId="0" fontId="1" fillId="6" borderId="2" xfId="0" applyFont="1" applyFill="1" applyBorder="1">
      <alignment vertical="center"/>
    </xf>
    <xf numFmtId="0" fontId="1" fillId="5" borderId="25" xfId="0" applyFont="1" applyFill="1" applyBorder="1">
      <alignment vertical="center"/>
    </xf>
    <xf numFmtId="0" fontId="1" fillId="5" borderId="7" xfId="0" applyFont="1" applyFill="1" applyBorder="1" applyAlignment="1">
      <alignment horizontal="center" vertical="center"/>
    </xf>
    <xf numFmtId="0" fontId="2" fillId="9" borderId="2" xfId="0" applyFont="1" applyFill="1" applyBorder="1" applyAlignment="1">
      <alignment horizontal="right" vertical="center"/>
    </xf>
    <xf numFmtId="0" fontId="1" fillId="5" borderId="10" xfId="0" applyFont="1" applyFill="1" applyBorder="1">
      <alignment vertical="center"/>
    </xf>
    <xf numFmtId="0" fontId="1" fillId="5" borderId="2" xfId="0" applyFont="1" applyFill="1" applyBorder="1" applyAlignment="1">
      <alignment horizontal="center" vertical="center"/>
    </xf>
    <xf numFmtId="0" fontId="1" fillId="6" borderId="11" xfId="0" applyFont="1" applyFill="1" applyBorder="1">
      <alignment vertical="center"/>
    </xf>
    <xf numFmtId="0" fontId="1" fillId="6" borderId="29" xfId="0" applyFont="1" applyFill="1" applyBorder="1">
      <alignment vertical="center"/>
    </xf>
    <xf numFmtId="0" fontId="1" fillId="6" borderId="1" xfId="0" applyFont="1" applyFill="1" applyBorder="1">
      <alignment vertical="center"/>
    </xf>
    <xf numFmtId="0" fontId="1" fillId="6" borderId="30" xfId="0" applyFont="1" applyFill="1" applyBorder="1">
      <alignment vertical="center"/>
    </xf>
    <xf numFmtId="0" fontId="1" fillId="6" borderId="31" xfId="0" applyFont="1" applyFill="1" applyBorder="1">
      <alignment vertical="center"/>
    </xf>
    <xf numFmtId="0" fontId="1" fillId="6" borderId="32" xfId="0" applyFont="1" applyFill="1" applyBorder="1">
      <alignment vertical="center"/>
    </xf>
    <xf numFmtId="0" fontId="1" fillId="6" borderId="11" xfId="0" applyFont="1" applyFill="1" applyBorder="1">
      <alignment vertical="center"/>
    </xf>
    <xf numFmtId="0" fontId="1" fillId="6" borderId="15" xfId="0" applyFont="1" applyFill="1" applyBorder="1">
      <alignment vertical="center"/>
    </xf>
    <xf numFmtId="0" fontId="2" fillId="9" borderId="33" xfId="0" applyFont="1" applyFill="1" applyBorder="1">
      <alignment vertical="center"/>
    </xf>
    <xf numFmtId="0" fontId="2" fillId="10" borderId="34" xfId="0" applyFont="1" applyFill="1" applyBorder="1">
      <alignment vertical="center"/>
    </xf>
    <xf numFmtId="0" fontId="2" fillId="10" borderId="7" xfId="0" applyFont="1" applyFill="1" applyBorder="1">
      <alignment vertical="center"/>
    </xf>
    <xf numFmtId="0" fontId="2" fillId="10" borderId="33" xfId="0" applyFont="1" applyFill="1" applyBorder="1">
      <alignment vertical="center"/>
    </xf>
    <xf numFmtId="0" fontId="1" fillId="7" borderId="34" xfId="0" applyFont="1" applyFill="1" applyBorder="1">
      <alignment vertical="center"/>
    </xf>
    <xf numFmtId="0" fontId="1" fillId="7" borderId="7" xfId="0" applyFont="1" applyFill="1" applyBorder="1">
      <alignment vertical="center"/>
    </xf>
    <xf numFmtId="0" fontId="1" fillId="7" borderId="33" xfId="0" applyFont="1" applyFill="1" applyBorder="1">
      <alignment vertical="center"/>
    </xf>
    <xf numFmtId="0" fontId="2" fillId="9" borderId="3" xfId="0" applyFont="1" applyFill="1" applyBorder="1">
      <alignment vertical="center"/>
    </xf>
    <xf numFmtId="0" fontId="1" fillId="7" borderId="5" xfId="0" applyFont="1" applyFill="1" applyBorder="1">
      <alignment vertical="center"/>
    </xf>
    <xf numFmtId="0" fontId="1" fillId="7" borderId="3" xfId="0" applyFont="1" applyFill="1" applyBorder="1">
      <alignment vertical="center"/>
    </xf>
    <xf numFmtId="0" fontId="1" fillId="7" borderId="15" xfId="0" applyFont="1" applyFill="1" applyBorder="1">
      <alignment vertical="center"/>
    </xf>
    <xf numFmtId="0" fontId="1" fillId="6" borderId="36" xfId="0" applyFont="1" applyFill="1" applyBorder="1">
      <alignment vertical="center"/>
    </xf>
    <xf numFmtId="0" fontId="1" fillId="6" borderId="17" xfId="0" applyFont="1" applyFill="1" applyBorder="1">
      <alignment vertical="center"/>
    </xf>
    <xf numFmtId="0" fontId="1" fillId="7" borderId="37" xfId="0" applyFont="1" applyFill="1" applyBorder="1">
      <alignment vertical="center"/>
    </xf>
    <xf numFmtId="0" fontId="1" fillId="7" borderId="17" xfId="0" applyFont="1" applyFill="1" applyBorder="1">
      <alignment vertical="center"/>
    </xf>
    <xf numFmtId="0" fontId="1" fillId="5" borderId="2" xfId="0" applyFont="1" applyFill="1" applyBorder="1" applyAlignment="1">
      <alignment horizontal="center" vertical="center"/>
    </xf>
    <xf numFmtId="0" fontId="1" fillId="5" borderId="18" xfId="0" applyFont="1" applyFill="1" applyBorder="1">
      <alignment vertical="center"/>
    </xf>
    <xf numFmtId="0" fontId="1" fillId="5" borderId="19" xfId="0" applyFont="1" applyFill="1" applyBorder="1" applyAlignment="1">
      <alignment horizontal="center" vertical="center"/>
    </xf>
    <xf numFmtId="0" fontId="1" fillId="5" borderId="19" xfId="0" applyFont="1" applyFill="1" applyBorder="1">
      <alignment vertical="center"/>
    </xf>
    <xf numFmtId="0" fontId="3" fillId="11" borderId="19" xfId="0" applyFont="1" applyFill="1" applyBorder="1" applyProtection="1">
      <alignment vertical="center"/>
    </xf>
    <xf numFmtId="0" fontId="2" fillId="9" borderId="19" xfId="0" applyFont="1" applyFill="1" applyBorder="1" applyAlignment="1">
      <alignment horizontal="right" vertical="center"/>
    </xf>
    <xf numFmtId="0" fontId="2" fillId="9" borderId="11" xfId="0" applyFont="1" applyFill="1" applyBorder="1">
      <alignment vertical="center"/>
    </xf>
    <xf numFmtId="0" fontId="1" fillId="7" borderId="11" xfId="0" applyFont="1" applyFill="1" applyBorder="1">
      <alignment vertical="center"/>
    </xf>
    <xf numFmtId="0" fontId="2" fillId="9" borderId="20" xfId="0" applyFont="1" applyFill="1" applyBorder="1">
      <alignment vertical="center"/>
    </xf>
    <xf numFmtId="0" fontId="2" fillId="10" borderId="23" xfId="0" applyFont="1" applyFill="1" applyBorder="1">
      <alignment vertical="center"/>
    </xf>
    <xf numFmtId="0" fontId="2" fillId="10" borderId="19" xfId="0" applyFont="1" applyFill="1" applyBorder="1">
      <alignment vertical="center"/>
    </xf>
    <xf numFmtId="0" fontId="2" fillId="10" borderId="20" xfId="0" applyFont="1" applyFill="1" applyBorder="1">
      <alignment vertical="center"/>
    </xf>
    <xf numFmtId="0" fontId="1" fillId="7" borderId="23" xfId="0" applyFont="1" applyFill="1" applyBorder="1">
      <alignment vertical="center"/>
    </xf>
    <xf numFmtId="0" fontId="1" fillId="7" borderId="19" xfId="0" applyFont="1" applyFill="1" applyBorder="1">
      <alignment vertical="center"/>
    </xf>
    <xf numFmtId="0" fontId="1" fillId="7" borderId="20" xfId="0" applyFont="1" applyFill="1" applyBorder="1">
      <alignment vertical="center"/>
    </xf>
    <xf numFmtId="0" fontId="1" fillId="7" borderId="24" xfId="0" applyFont="1" applyFill="1" applyBorder="1">
      <alignment vertical="center"/>
    </xf>
    <xf numFmtId="0" fontId="1" fillId="14" borderId="3" xfId="0" applyFont="1" applyFill="1" applyBorder="1" applyAlignment="1">
      <alignment vertical="center"/>
    </xf>
    <xf numFmtId="0" fontId="1" fillId="14" borderId="4" xfId="0" applyFont="1" applyFill="1" applyBorder="1" applyAlignment="1">
      <alignment vertical="center"/>
    </xf>
    <xf numFmtId="0" fontId="1" fillId="14" borderId="4" xfId="0" applyFont="1" applyFill="1" applyBorder="1" applyAlignment="1">
      <alignment vertical="center"/>
    </xf>
    <xf numFmtId="0" fontId="1" fillId="14" borderId="5" xfId="0" applyFont="1" applyFill="1" applyBorder="1" applyAlignment="1">
      <alignment vertical="center"/>
    </xf>
    <xf numFmtId="0" fontId="1" fillId="15" borderId="0" xfId="0" applyFont="1" applyFill="1" applyAlignment="1">
      <alignment vertical="center"/>
    </xf>
    <xf numFmtId="0" fontId="1" fillId="15" borderId="0" xfId="0" applyFont="1" applyFill="1">
      <alignment vertical="center"/>
    </xf>
    <xf numFmtId="0" fontId="1" fillId="5" borderId="3" xfId="0" applyFont="1" applyFill="1" applyBorder="1" applyAlignment="1">
      <alignment vertical="center"/>
    </xf>
    <xf numFmtId="0" fontId="1" fillId="5" borderId="3" xfId="0" applyFont="1" applyFill="1" applyBorder="1" applyAlignment="1">
      <alignment vertical="center"/>
    </xf>
    <xf numFmtId="0" fontId="1" fillId="5" borderId="4" xfId="0" applyFont="1" applyFill="1" applyBorder="1" applyAlignment="1">
      <alignment vertical="center"/>
    </xf>
    <xf numFmtId="0" fontId="1" fillId="5" borderId="5" xfId="0" applyFont="1" applyFill="1" applyBorder="1" applyAlignment="1">
      <alignment vertical="center"/>
    </xf>
    <xf numFmtId="0" fontId="1" fillId="10" borderId="6" xfId="0" applyFont="1" applyFill="1" applyBorder="1" applyAlignment="1">
      <alignment vertical="center"/>
    </xf>
    <xf numFmtId="0" fontId="1" fillId="6" borderId="38" xfId="0" applyFont="1" applyFill="1" applyBorder="1" applyAlignment="1">
      <alignment vertical="center"/>
    </xf>
    <xf numFmtId="0" fontId="1" fillId="6" borderId="39" xfId="0" applyFont="1" applyFill="1" applyBorder="1" applyAlignment="1">
      <alignment vertical="center"/>
    </xf>
    <xf numFmtId="0" fontId="1" fillId="6" borderId="40" xfId="0" applyFont="1" applyFill="1" applyBorder="1" applyAlignment="1">
      <alignment vertical="center"/>
    </xf>
    <xf numFmtId="0" fontId="1" fillId="6" borderId="3" xfId="0" applyFont="1" applyFill="1" applyBorder="1" applyAlignment="1">
      <alignment vertical="center"/>
    </xf>
    <xf numFmtId="0" fontId="1" fillId="6" borderId="4" xfId="0" applyFont="1" applyFill="1" applyBorder="1" applyAlignment="1">
      <alignment vertical="center"/>
    </xf>
    <xf numFmtId="0" fontId="1" fillId="6" borderId="5" xfId="0" applyFont="1" applyFill="1" applyBorder="1" applyAlignment="1">
      <alignment vertical="center"/>
    </xf>
    <xf numFmtId="0" fontId="8" fillId="6" borderId="4" xfId="0" applyFont="1" applyFill="1" applyBorder="1" applyAlignment="1">
      <alignment vertical="center"/>
    </xf>
    <xf numFmtId="0" fontId="8" fillId="6" borderId="5" xfId="0" applyFont="1" applyFill="1" applyBorder="1" applyAlignment="1">
      <alignment vertical="center"/>
    </xf>
    <xf numFmtId="0" fontId="1" fillId="10" borderId="7" xfId="0" applyFont="1" applyFill="1" applyBorder="1" applyAlignment="1">
      <alignment vertical="center"/>
    </xf>
    <xf numFmtId="0" fontId="1" fillId="15" borderId="0" xfId="0" applyFont="1" applyFill="1" applyBorder="1">
      <alignment vertical="center"/>
    </xf>
    <xf numFmtId="0" fontId="1" fillId="10" borderId="1" xfId="0" applyFont="1" applyFill="1" applyBorder="1" applyAlignment="1">
      <alignment vertical="center"/>
    </xf>
    <xf numFmtId="0" fontId="1" fillId="6" borderId="32" xfId="0" applyFont="1" applyFill="1" applyBorder="1" applyAlignment="1">
      <alignment vertical="center"/>
    </xf>
    <xf numFmtId="0" fontId="1" fillId="6" borderId="41" xfId="0" applyFont="1" applyFill="1" applyBorder="1" applyAlignment="1">
      <alignment vertical="center"/>
    </xf>
    <xf numFmtId="0" fontId="1" fillId="6" borderId="31" xfId="0" applyFont="1" applyFill="1" applyBorder="1" applyAlignment="1">
      <alignment vertical="center"/>
    </xf>
    <xf numFmtId="0" fontId="1" fillId="6" borderId="42" xfId="0" applyFont="1" applyFill="1" applyBorder="1" applyAlignment="1">
      <alignment vertical="center"/>
    </xf>
    <xf numFmtId="0" fontId="1" fillId="6" borderId="0" xfId="0" applyFont="1" applyFill="1" applyBorder="1" applyAlignment="1">
      <alignment vertical="center"/>
    </xf>
    <xf numFmtId="0" fontId="1" fillId="6" borderId="43" xfId="0" applyFont="1" applyFill="1" applyBorder="1" applyAlignment="1">
      <alignment vertical="center"/>
    </xf>
    <xf numFmtId="0" fontId="1" fillId="6" borderId="38" xfId="0" applyFont="1" applyFill="1" applyBorder="1" applyAlignment="1">
      <alignment vertical="center"/>
    </xf>
    <xf numFmtId="0" fontId="1" fillId="15" borderId="0" xfId="0" applyFont="1" applyFill="1" applyBorder="1" applyAlignment="1">
      <alignment vertical="center"/>
    </xf>
    <xf numFmtId="0" fontId="1" fillId="5" borderId="4" xfId="0" applyFont="1" applyFill="1" applyBorder="1">
      <alignment vertical="center"/>
    </xf>
    <xf numFmtId="0" fontId="1" fillId="5" borderId="5" xfId="0" applyFont="1" applyFill="1" applyBorder="1">
      <alignment vertical="center"/>
    </xf>
    <xf numFmtId="0" fontId="1" fillId="10" borderId="42" xfId="0" applyFont="1" applyFill="1" applyBorder="1">
      <alignment vertical="center"/>
    </xf>
    <xf numFmtId="0" fontId="2" fillId="11" borderId="42" xfId="0" applyFont="1" applyFill="1" applyBorder="1" applyAlignment="1">
      <alignment vertical="center"/>
    </xf>
    <xf numFmtId="0" fontId="3" fillId="11" borderId="0" xfId="0" applyFont="1" applyFill="1" applyBorder="1" applyAlignment="1">
      <alignment vertical="center"/>
    </xf>
    <xf numFmtId="0" fontId="3" fillId="11" borderId="43" xfId="0" applyFont="1" applyFill="1" applyBorder="1" applyAlignment="1">
      <alignment vertical="center"/>
    </xf>
    <xf numFmtId="0" fontId="1" fillId="10" borderId="38" xfId="0" applyFont="1" applyFill="1" applyBorder="1">
      <alignment vertical="center"/>
    </xf>
    <xf numFmtId="0" fontId="1" fillId="3" borderId="3" xfId="0" applyFont="1" applyFill="1" applyBorder="1">
      <alignment vertical="center"/>
    </xf>
    <xf numFmtId="0" fontId="1" fillId="3" borderId="4" xfId="0" applyFont="1" applyFill="1" applyBorder="1">
      <alignment vertical="center"/>
    </xf>
    <xf numFmtId="0" fontId="1" fillId="3" borderId="5" xfId="0" applyFont="1" applyFill="1" applyBorder="1">
      <alignment vertical="center"/>
    </xf>
    <xf numFmtId="0" fontId="1" fillId="13" borderId="6" xfId="0" applyFont="1" applyFill="1" applyBorder="1">
      <alignment vertical="center"/>
    </xf>
    <xf numFmtId="0" fontId="2" fillId="12" borderId="42" xfId="0" applyFont="1" applyFill="1" applyBorder="1">
      <alignment vertical="center"/>
    </xf>
    <xf numFmtId="0" fontId="3" fillId="12" borderId="0" xfId="0" applyFont="1" applyFill="1" applyBorder="1">
      <alignment vertical="center"/>
    </xf>
    <xf numFmtId="0" fontId="3" fillId="12" borderId="43" xfId="0" applyFont="1" applyFill="1" applyBorder="1">
      <alignment vertical="center"/>
    </xf>
    <xf numFmtId="0" fontId="3" fillId="12" borderId="32" xfId="0" applyFont="1" applyFill="1" applyBorder="1">
      <alignment vertical="center"/>
    </xf>
    <xf numFmtId="0" fontId="3" fillId="12" borderId="41" xfId="0" applyFont="1" applyFill="1" applyBorder="1">
      <alignment vertical="center"/>
    </xf>
    <xf numFmtId="0" fontId="3" fillId="12" borderId="31" xfId="0" applyFont="1" applyFill="1" applyBorder="1">
      <alignment vertical="center"/>
    </xf>
    <xf numFmtId="0" fontId="3" fillId="12" borderId="38" xfId="0" applyFont="1" applyFill="1" applyBorder="1">
      <alignment vertical="center"/>
    </xf>
    <xf numFmtId="0" fontId="3" fillId="12" borderId="39" xfId="0" applyFont="1" applyFill="1" applyBorder="1">
      <alignment vertical="center"/>
    </xf>
    <xf numFmtId="0" fontId="3" fillId="12" borderId="40" xfId="0" applyFont="1" applyFill="1" applyBorder="1">
      <alignment vertical="center"/>
    </xf>
    <xf numFmtId="0" fontId="9" fillId="12" borderId="42" xfId="0" applyFont="1" applyFill="1" applyBorder="1">
      <alignment vertical="center"/>
    </xf>
    <xf numFmtId="0" fontId="10" fillId="12" borderId="0" xfId="0" applyFont="1" applyFill="1" applyBorder="1">
      <alignment vertical="center"/>
    </xf>
    <xf numFmtId="0" fontId="10" fillId="12" borderId="43" xfId="0" applyFont="1" applyFill="1" applyBorder="1">
      <alignment vertical="center"/>
    </xf>
    <xf numFmtId="0" fontId="2" fillId="12" borderId="0" xfId="0" applyFont="1" applyFill="1" applyBorder="1">
      <alignment vertical="center"/>
    </xf>
    <xf numFmtId="0" fontId="2" fillId="12" borderId="43" xfId="0" applyFont="1" applyFill="1" applyBorder="1">
      <alignment vertical="center"/>
    </xf>
    <xf numFmtId="0" fontId="1" fillId="13" borderId="7" xfId="0" applyFont="1" applyFill="1" applyBorder="1">
      <alignment vertical="center"/>
    </xf>
    <xf numFmtId="0" fontId="1" fillId="5" borderId="3" xfId="0" applyFont="1" applyFill="1" applyBorder="1">
      <alignment vertical="center"/>
    </xf>
    <xf numFmtId="0" fontId="1" fillId="10" borderId="6" xfId="0" applyFont="1" applyFill="1" applyBorder="1">
      <alignment vertical="center"/>
    </xf>
    <xf numFmtId="0" fontId="1" fillId="6" borderId="42" xfId="0" applyFont="1" applyFill="1" applyBorder="1">
      <alignment vertical="center"/>
    </xf>
    <xf numFmtId="0" fontId="1" fillId="6" borderId="0" xfId="0" applyFont="1" applyFill="1" applyBorder="1">
      <alignment vertical="center"/>
    </xf>
    <xf numFmtId="0" fontId="1" fillId="6" borderId="43" xfId="0" applyFont="1" applyFill="1" applyBorder="1">
      <alignment vertical="center"/>
    </xf>
    <xf numFmtId="0" fontId="1" fillId="6" borderId="42" xfId="0" applyFont="1" applyFill="1" applyBorder="1">
      <alignment vertical="center"/>
    </xf>
    <xf numFmtId="0" fontId="1" fillId="6" borderId="41" xfId="0" applyFont="1" applyFill="1" applyBorder="1">
      <alignment vertical="center"/>
    </xf>
    <xf numFmtId="0" fontId="1" fillId="6" borderId="31" xfId="0" applyFont="1" applyFill="1" applyBorder="1">
      <alignment vertical="center"/>
    </xf>
    <xf numFmtId="0" fontId="1" fillId="6" borderId="38" xfId="0" applyFont="1" applyFill="1" applyBorder="1">
      <alignment vertical="center"/>
    </xf>
    <xf numFmtId="0" fontId="1" fillId="6" borderId="39" xfId="0" applyFont="1" applyFill="1" applyBorder="1">
      <alignment vertical="center"/>
    </xf>
    <xf numFmtId="0" fontId="1" fillId="6" borderId="40" xfId="0" applyFont="1" applyFill="1" applyBorder="1">
      <alignment vertical="center"/>
    </xf>
    <xf numFmtId="0" fontId="1" fillId="10" borderId="7" xfId="0" applyFont="1" applyFill="1" applyBorder="1">
      <alignment vertical="center"/>
    </xf>
    <xf numFmtId="0" fontId="1" fillId="6" borderId="0" xfId="0" applyFont="1" applyFill="1" applyBorder="1">
      <alignment vertical="center"/>
    </xf>
    <xf numFmtId="0" fontId="3" fillId="12" borderId="41" xfId="0" quotePrefix="1" applyFont="1" applyFill="1" applyBorder="1">
      <alignment vertical="center"/>
    </xf>
    <xf numFmtId="0" fontId="1" fillId="6" borderId="41" xfId="0" quotePrefix="1" applyFont="1" applyFill="1" applyBorder="1">
      <alignment vertical="center"/>
    </xf>
    <xf numFmtId="0" fontId="6" fillId="6" borderId="3" xfId="0" applyFont="1" applyFill="1" applyBorder="1" applyAlignment="1">
      <alignment vertical="center"/>
    </xf>
    <xf numFmtId="0" fontId="9" fillId="12" borderId="0" xfId="0" quotePrefix="1" applyFont="1" applyFill="1" applyBorder="1">
      <alignment vertical="center"/>
    </xf>
    <xf numFmtId="0" fontId="9" fillId="12" borderId="0" xfId="0" applyFont="1" applyFill="1" applyBorder="1">
      <alignment vertical="center"/>
    </xf>
    <xf numFmtId="0" fontId="9" fillId="12" borderId="43" xfId="0" applyFont="1" applyFill="1" applyBorder="1">
      <alignment vertical="center"/>
    </xf>
    <xf numFmtId="0" fontId="1" fillId="6" borderId="8" xfId="0" applyFont="1" applyFill="1" applyBorder="1" applyAlignment="1">
      <alignment horizontal="center" vertical="center"/>
    </xf>
    <xf numFmtId="0" fontId="1" fillId="6" borderId="26" xfId="0" applyFont="1" applyFill="1" applyBorder="1" applyAlignment="1">
      <alignment horizontal="center" vertical="center"/>
    </xf>
    <xf numFmtId="0" fontId="1" fillId="6" borderId="27" xfId="0" applyFont="1" applyFill="1" applyBorder="1" applyAlignment="1">
      <alignment horizontal="center" vertical="center"/>
    </xf>
    <xf numFmtId="0" fontId="1" fillId="6" borderId="28"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35"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2" fillId="2" borderId="1" xfId="0" applyFont="1" applyFill="1" applyBorder="1" applyAlignment="1">
      <alignment vertical="center"/>
    </xf>
    <xf numFmtId="0" fontId="2" fillId="2" borderId="7" xfId="0" applyFont="1" applyFill="1" applyBorder="1" applyAlignment="1">
      <alignment vertical="center"/>
    </xf>
    <xf numFmtId="0" fontId="1" fillId="16" borderId="2" xfId="0" applyFont="1" applyFill="1" applyBorder="1" applyAlignment="1">
      <alignment horizontal="center" vertical="center"/>
    </xf>
    <xf numFmtId="0" fontId="1" fillId="16" borderId="12" xfId="0" applyFont="1" applyFill="1" applyBorder="1" applyAlignment="1">
      <alignment horizontal="center" vertical="center"/>
    </xf>
    <xf numFmtId="0" fontId="1" fillId="16" borderId="13" xfId="0" applyFont="1" applyFill="1" applyBorder="1" applyAlignment="1">
      <alignment horizontal="center" vertical="center"/>
    </xf>
    <xf numFmtId="0" fontId="1" fillId="16" borderId="16" xfId="0" applyFont="1" applyFill="1" applyBorder="1" applyAlignment="1">
      <alignment horizontal="center" vertical="center"/>
    </xf>
    <xf numFmtId="0" fontId="1" fillId="16" borderId="5" xfId="0" applyFont="1" applyFill="1" applyBorder="1">
      <alignment vertical="center"/>
    </xf>
    <xf numFmtId="0" fontId="1" fillId="16" borderId="2" xfId="0" applyFont="1" applyFill="1" applyBorder="1">
      <alignment vertical="center"/>
    </xf>
    <xf numFmtId="0" fontId="1" fillId="16" borderId="11" xfId="0" applyFont="1" applyFill="1" applyBorder="1">
      <alignment vertical="center"/>
    </xf>
    <xf numFmtId="0" fontId="1" fillId="16" borderId="15" xfId="0" applyFont="1" applyFill="1" applyBorder="1">
      <alignment vertical="center"/>
    </xf>
    <xf numFmtId="0" fontId="1" fillId="16" borderId="17" xfId="0" applyFont="1" applyFill="1" applyBorder="1">
      <alignment vertical="center"/>
    </xf>
    <xf numFmtId="0" fontId="1" fillId="16" borderId="10" xfId="0" applyFont="1" applyFill="1" applyBorder="1" applyAlignment="1">
      <alignment horizontal="center" vertical="center"/>
    </xf>
    <xf numFmtId="0" fontId="1" fillId="16" borderId="3" xfId="0" applyFont="1" applyFill="1" applyBorder="1">
      <alignment vertical="center"/>
    </xf>
    <xf numFmtId="0" fontId="1" fillId="17" borderId="15" xfId="0" applyFont="1" applyFill="1" applyBorder="1">
      <alignment vertical="center"/>
    </xf>
    <xf numFmtId="0" fontId="1" fillId="17" borderId="2" xfId="0" applyFont="1" applyFill="1" applyBorder="1">
      <alignment vertical="center"/>
    </xf>
    <xf numFmtId="0" fontId="1" fillId="17" borderId="11" xfId="0" applyFont="1" applyFill="1" applyBorder="1">
      <alignment vertical="center"/>
    </xf>
    <xf numFmtId="0" fontId="1" fillId="17" borderId="17" xfId="0" applyFont="1" applyFill="1" applyBorder="1">
      <alignment vertical="center"/>
    </xf>
    <xf numFmtId="0" fontId="1" fillId="17" borderId="5" xfId="0" applyFont="1" applyFill="1" applyBorder="1">
      <alignment vertical="center"/>
    </xf>
    <xf numFmtId="0" fontId="1" fillId="17" borderId="3" xfId="0" applyFont="1" applyFill="1" applyBorder="1">
      <alignment vertical="center"/>
    </xf>
    <xf numFmtId="0" fontId="2" fillId="18" borderId="10" xfId="0" applyFont="1" applyFill="1" applyBorder="1">
      <alignment vertical="center"/>
    </xf>
    <xf numFmtId="0" fontId="2" fillId="18" borderId="2" xfId="0" applyFont="1" applyFill="1" applyBorder="1" applyAlignment="1">
      <alignment horizontal="center" vertical="center"/>
    </xf>
    <xf numFmtId="0" fontId="2" fillId="18" borderId="2" xfId="0" applyFont="1" applyFill="1" applyBorder="1">
      <alignment vertical="center"/>
    </xf>
    <xf numFmtId="0" fontId="2" fillId="18" borderId="18" xfId="0" applyFont="1" applyFill="1" applyBorder="1">
      <alignment vertical="center"/>
    </xf>
    <xf numFmtId="0" fontId="2" fillId="18" borderId="19" xfId="0" applyFont="1" applyFill="1" applyBorder="1" applyAlignment="1">
      <alignment horizontal="center" vertical="center"/>
    </xf>
    <xf numFmtId="0" fontId="2" fillId="18" borderId="19" xfId="0" applyFont="1" applyFill="1" applyBorder="1">
      <alignment vertical="center"/>
    </xf>
    <xf numFmtId="0" fontId="2" fillId="18" borderId="11" xfId="0" applyFont="1" applyFill="1" applyBorder="1">
      <alignment vertical="center"/>
    </xf>
    <xf numFmtId="0" fontId="1" fillId="19" borderId="5" xfId="0" applyFont="1" applyFill="1" applyBorder="1">
      <alignment vertical="center"/>
    </xf>
    <xf numFmtId="0" fontId="1" fillId="19" borderId="2" xfId="0" applyFont="1" applyFill="1" applyBorder="1">
      <alignment vertical="center"/>
    </xf>
    <xf numFmtId="0" fontId="1" fillId="19" borderId="11" xfId="0" applyFont="1" applyFill="1" applyBorder="1">
      <alignment vertical="center"/>
    </xf>
    <xf numFmtId="0" fontId="1" fillId="16" borderId="46" xfId="0" applyFont="1" applyFill="1" applyBorder="1" applyAlignment="1">
      <alignment horizontal="center" vertical="center"/>
    </xf>
    <xf numFmtId="0" fontId="1" fillId="16" borderId="47" xfId="0" applyFont="1" applyFill="1" applyBorder="1" applyAlignment="1">
      <alignment horizontal="center" vertical="center"/>
    </xf>
    <xf numFmtId="0" fontId="1" fillId="16" borderId="47" xfId="0" applyFont="1" applyFill="1" applyBorder="1" applyAlignment="1">
      <alignment horizontal="center" vertical="center"/>
    </xf>
    <xf numFmtId="0" fontId="1" fillId="16" borderId="48" xfId="0" applyFont="1" applyFill="1" applyBorder="1" applyAlignment="1">
      <alignment horizontal="center" vertical="center"/>
    </xf>
    <xf numFmtId="0" fontId="1" fillId="16" borderId="25" xfId="0" applyFont="1" applyFill="1" applyBorder="1" applyAlignment="1">
      <alignment horizontal="center" vertical="center"/>
    </xf>
    <xf numFmtId="0" fontId="1" fillId="16" borderId="7" xfId="0" applyFont="1" applyFill="1" applyBorder="1" applyAlignment="1">
      <alignment horizontal="center" vertical="center"/>
    </xf>
    <xf numFmtId="0" fontId="1" fillId="16" borderId="7" xfId="0" applyFont="1" applyFill="1" applyBorder="1" applyAlignment="1">
      <alignment horizontal="center" vertical="center"/>
    </xf>
    <xf numFmtId="0" fontId="1" fillId="16" borderId="33" xfId="0" applyFont="1" applyFill="1" applyBorder="1" applyAlignment="1">
      <alignment horizontal="center" vertical="center"/>
    </xf>
    <xf numFmtId="0" fontId="1" fillId="6" borderId="46" xfId="0" applyFont="1" applyFill="1" applyBorder="1" applyAlignment="1">
      <alignment horizontal="center" vertical="center"/>
    </xf>
    <xf numFmtId="0" fontId="1" fillId="6" borderId="47" xfId="0" applyFont="1" applyFill="1" applyBorder="1" applyAlignment="1">
      <alignment horizontal="center" vertical="center"/>
    </xf>
    <xf numFmtId="0" fontId="1" fillId="6" borderId="47" xfId="0" applyFont="1" applyFill="1" applyBorder="1" applyAlignment="1">
      <alignment horizontal="center" vertical="center"/>
    </xf>
    <xf numFmtId="0" fontId="1" fillId="6" borderId="25" xfId="0" applyFont="1" applyFill="1" applyBorder="1" applyAlignment="1">
      <alignment horizontal="center" vertical="center"/>
    </xf>
    <xf numFmtId="0" fontId="1" fillId="6" borderId="7" xfId="0" applyFont="1" applyFill="1" applyBorder="1" applyAlignment="1">
      <alignment horizontal="center" vertical="center"/>
    </xf>
    <xf numFmtId="0" fontId="1" fillId="6" borderId="7" xfId="0" applyFont="1" applyFill="1" applyBorder="1" applyAlignment="1">
      <alignment horizontal="center" vertical="center"/>
    </xf>
    <xf numFmtId="0" fontId="2"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1" fillId="2" borderId="47"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7" xfId="0" applyFont="1" applyFill="1" applyBorder="1" applyAlignment="1">
      <alignment horizontal="center" vertical="center"/>
    </xf>
    <xf numFmtId="0" fontId="1" fillId="2" borderId="7"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45" xfId="0" applyFont="1" applyFill="1" applyBorder="1" applyAlignment="1">
      <alignment horizontal="center" vertical="center"/>
    </xf>
    <xf numFmtId="0" fontId="1" fillId="19" borderId="3" xfId="0" applyFont="1" applyFill="1" applyBorder="1">
      <alignment vertical="center"/>
    </xf>
    <xf numFmtId="0" fontId="1" fillId="19" borderId="4" xfId="0" applyFont="1" applyFill="1" applyBorder="1">
      <alignment vertical="center"/>
    </xf>
    <xf numFmtId="0" fontId="1" fillId="20" borderId="6" xfId="0" applyFont="1" applyFill="1" applyBorder="1">
      <alignment vertical="center"/>
    </xf>
    <xf numFmtId="0" fontId="1" fillId="20" borderId="7" xfId="0" applyFont="1" applyFill="1" applyBorder="1">
      <alignment vertical="center"/>
    </xf>
    <xf numFmtId="0" fontId="1" fillId="17" borderId="42" xfId="0" applyFont="1" applyFill="1" applyBorder="1">
      <alignment vertical="center"/>
    </xf>
    <xf numFmtId="0" fontId="1" fillId="17" borderId="0" xfId="0" applyFont="1" applyFill="1" applyBorder="1">
      <alignment vertical="center"/>
    </xf>
    <xf numFmtId="0" fontId="1" fillId="17" borderId="43" xfId="0" applyFont="1" applyFill="1" applyBorder="1">
      <alignment vertical="center"/>
    </xf>
    <xf numFmtId="0" fontId="1" fillId="17" borderId="32" xfId="0" applyFont="1" applyFill="1" applyBorder="1">
      <alignment vertical="center"/>
    </xf>
    <xf numFmtId="0" fontId="1" fillId="17" borderId="41" xfId="0" quotePrefix="1" applyFont="1" applyFill="1" applyBorder="1">
      <alignment vertical="center"/>
    </xf>
    <xf numFmtId="0" fontId="1" fillId="17" borderId="41" xfId="0" applyFont="1" applyFill="1" applyBorder="1">
      <alignment vertical="center"/>
    </xf>
    <xf numFmtId="0" fontId="1" fillId="17" borderId="31" xfId="0" applyFont="1" applyFill="1" applyBorder="1">
      <alignment vertical="center"/>
    </xf>
    <xf numFmtId="0" fontId="1" fillId="17" borderId="38" xfId="0" applyFont="1" applyFill="1" applyBorder="1">
      <alignment vertical="center"/>
    </xf>
    <xf numFmtId="0" fontId="1" fillId="17" borderId="39" xfId="0" applyFont="1" applyFill="1" applyBorder="1">
      <alignment vertical="center"/>
    </xf>
    <xf numFmtId="0" fontId="1" fillId="17" borderId="40" xfId="0" applyFont="1" applyFill="1" applyBorder="1">
      <alignment vertical="center"/>
    </xf>
    <xf numFmtId="0" fontId="1" fillId="16" borderId="1" xfId="0" applyFont="1" applyFill="1" applyBorder="1" applyAlignment="1">
      <alignment vertical="center"/>
    </xf>
    <xf numFmtId="0" fontId="1" fillId="16" borderId="3" xfId="0" applyFont="1" applyFill="1" applyBorder="1" applyAlignment="1">
      <alignment vertical="center"/>
    </xf>
    <xf numFmtId="0" fontId="1" fillId="16" borderId="4" xfId="0" applyFont="1" applyFill="1" applyBorder="1" applyAlignment="1">
      <alignment vertical="center"/>
    </xf>
    <xf numFmtId="0" fontId="1" fillId="16" borderId="5" xfId="0" applyFont="1" applyFill="1" applyBorder="1" applyAlignment="1">
      <alignment vertical="center"/>
    </xf>
    <xf numFmtId="0" fontId="1" fillId="16" borderId="7" xfId="0" applyFont="1" applyFill="1" applyBorder="1" applyAlignment="1">
      <alignment vertical="center"/>
    </xf>
    <xf numFmtId="0" fontId="1" fillId="16" borderId="7" xfId="0" applyFont="1" applyFill="1" applyBorder="1" applyAlignment="1">
      <alignment vertical="center"/>
    </xf>
    <xf numFmtId="0" fontId="2" fillId="11" borderId="2" xfId="0" applyFont="1" applyFill="1" applyBorder="1" applyAlignment="1" applyProtection="1">
      <alignment horizontal="center" vertical="center"/>
    </xf>
    <xf numFmtId="0" fontId="2" fillId="11" borderId="19" xfId="0" applyFont="1" applyFill="1" applyBorder="1" applyProtection="1">
      <alignment vertical="center"/>
    </xf>
  </cellXfs>
  <cellStyles count="1">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57150</xdr:colOff>
      <xdr:row>6</xdr:row>
      <xdr:rowOff>161925</xdr:rowOff>
    </xdr:from>
    <xdr:to>
      <xdr:col>6</xdr:col>
      <xdr:colOff>0</xdr:colOff>
      <xdr:row>8</xdr:row>
      <xdr:rowOff>19050</xdr:rowOff>
    </xdr:to>
    <xdr:sp macro="" textlink="">
      <xdr:nvSpPr>
        <xdr:cNvPr id="3" name="正方形/長方形 2">
          <a:extLst>
            <a:ext uri="{FF2B5EF4-FFF2-40B4-BE49-F238E27FC236}">
              <a16:creationId xmlns:a16="http://schemas.microsoft.com/office/drawing/2014/main" id="{F0138408-26DE-4ED8-B036-BBA67A87AF12}"/>
            </a:ext>
          </a:extLst>
        </xdr:cNvPr>
        <xdr:cNvSpPr/>
      </xdr:nvSpPr>
      <xdr:spPr>
        <a:xfrm>
          <a:off x="3943350" y="1362075"/>
          <a:ext cx="628650" cy="2571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t>暫定版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0</xdr:row>
      <xdr:rowOff>0</xdr:rowOff>
    </xdr:from>
    <xdr:to>
      <xdr:col>10</xdr:col>
      <xdr:colOff>95250</xdr:colOff>
      <xdr:row>1</xdr:row>
      <xdr:rowOff>57150</xdr:rowOff>
    </xdr:to>
    <xdr:sp macro="" textlink="">
      <xdr:nvSpPr>
        <xdr:cNvPr id="2" name="正方形/長方形 1">
          <a:extLst>
            <a:ext uri="{FF2B5EF4-FFF2-40B4-BE49-F238E27FC236}">
              <a16:creationId xmlns:a16="http://schemas.microsoft.com/office/drawing/2014/main" id="{075A4E1D-D95C-48D6-BF5E-0739F6591D5D}"/>
            </a:ext>
          </a:extLst>
        </xdr:cNvPr>
        <xdr:cNvSpPr/>
      </xdr:nvSpPr>
      <xdr:spPr>
        <a:xfrm>
          <a:off x="2057400" y="0"/>
          <a:ext cx="628650" cy="25717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t>暫定版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4"/>
  <sheetViews>
    <sheetView tabSelected="1" workbookViewId="0">
      <selection activeCell="G1" sqref="G1"/>
    </sheetView>
  </sheetViews>
  <sheetFormatPr defaultColWidth="9" defaultRowHeight="15.75"/>
  <cols>
    <col min="1" max="1" width="2.25" style="1" customWidth="1"/>
    <col min="2" max="2" width="15.875" style="1" customWidth="1"/>
    <col min="3" max="3" width="14.875" style="1" customWidth="1"/>
    <col min="4" max="4" width="9" style="1"/>
    <col min="5" max="5" width="9" style="2"/>
    <col min="6" max="7" width="9" style="1"/>
    <col min="8" max="8" width="9" style="2"/>
    <col min="9" max="10" width="9" style="1"/>
    <col min="11" max="11" width="9" style="1" customWidth="1"/>
    <col min="12" max="16384" width="9" style="1"/>
  </cols>
  <sheetData>
    <row r="1" spans="1:11">
      <c r="A1" s="122" t="s">
        <v>0</v>
      </c>
      <c r="B1" s="123"/>
      <c r="C1" s="123"/>
      <c r="D1" s="123"/>
      <c r="E1" s="124"/>
      <c r="F1" s="123"/>
      <c r="G1" s="124" t="str">
        <f>INDEX($B$114:$B$143,2,)</f>
        <v>Ver.3.0</v>
      </c>
      <c r="H1" s="124"/>
      <c r="I1" s="123"/>
      <c r="J1" s="125"/>
      <c r="K1" s="127"/>
    </row>
    <row r="2" spans="1:11">
      <c r="A2" s="126"/>
      <c r="B2" s="126"/>
      <c r="C2" s="126"/>
      <c r="D2" s="127"/>
      <c r="E2" s="127"/>
      <c r="F2" s="127"/>
      <c r="G2" s="127"/>
      <c r="H2" s="127"/>
      <c r="I2" s="127"/>
      <c r="J2" s="127"/>
      <c r="K2" s="127"/>
    </row>
    <row r="3" spans="1:11">
      <c r="A3" s="128" t="s">
        <v>1</v>
      </c>
      <c r="B3" s="129"/>
      <c r="C3" s="130"/>
      <c r="D3" s="130"/>
      <c r="E3" s="130"/>
      <c r="F3" s="130"/>
      <c r="G3" s="130"/>
      <c r="H3" s="130"/>
      <c r="I3" s="130"/>
      <c r="J3" s="131"/>
      <c r="K3" s="127"/>
    </row>
    <row r="4" spans="1:11">
      <c r="A4" s="132"/>
      <c r="B4" s="93" t="s">
        <v>2</v>
      </c>
      <c r="C4" s="133" t="s">
        <v>3</v>
      </c>
      <c r="D4" s="134"/>
      <c r="E4" s="134"/>
      <c r="F4" s="134"/>
      <c r="G4" s="134"/>
      <c r="H4" s="134"/>
      <c r="I4" s="134"/>
      <c r="J4" s="135"/>
      <c r="K4" s="127"/>
    </row>
    <row r="5" spans="1:11" s="2" customFormat="1">
      <c r="A5" s="132"/>
      <c r="B5" s="93" t="s">
        <v>266</v>
      </c>
      <c r="C5" s="136" t="s">
        <v>267</v>
      </c>
      <c r="D5" s="134"/>
      <c r="E5" s="134"/>
      <c r="F5" s="134"/>
      <c r="G5" s="134"/>
      <c r="H5" s="134"/>
      <c r="I5" s="134"/>
      <c r="J5" s="135"/>
      <c r="K5" s="127"/>
    </row>
    <row r="6" spans="1:11">
      <c r="A6" s="132"/>
      <c r="B6" s="14" t="s">
        <v>185</v>
      </c>
      <c r="C6" s="136" t="s">
        <v>186</v>
      </c>
      <c r="D6" s="137"/>
      <c r="E6" s="137"/>
      <c r="F6" s="137"/>
      <c r="G6" s="137"/>
      <c r="H6" s="137"/>
      <c r="I6" s="137"/>
      <c r="J6" s="138"/>
      <c r="K6" s="127"/>
    </row>
    <row r="7" spans="1:11">
      <c r="A7" s="132"/>
      <c r="B7" s="14" t="s">
        <v>182</v>
      </c>
      <c r="C7" s="193" t="s">
        <v>188</v>
      </c>
      <c r="D7" s="139"/>
      <c r="E7" s="139"/>
      <c r="F7" s="139"/>
      <c r="G7" s="139"/>
      <c r="H7" s="139"/>
      <c r="I7" s="139"/>
      <c r="J7" s="140"/>
      <c r="K7" s="127"/>
    </row>
    <row r="8" spans="1:11" s="2" customFormat="1">
      <c r="A8" s="132"/>
      <c r="B8" s="14" t="s">
        <v>268</v>
      </c>
      <c r="C8" s="193" t="s">
        <v>269</v>
      </c>
      <c r="D8" s="139"/>
      <c r="E8" s="139"/>
      <c r="F8" s="139"/>
      <c r="G8" s="139"/>
      <c r="H8" s="139"/>
      <c r="I8" s="139"/>
      <c r="J8" s="140"/>
      <c r="K8" s="127"/>
    </row>
    <row r="9" spans="1:11">
      <c r="A9" s="132"/>
      <c r="B9" s="14" t="s">
        <v>184</v>
      </c>
      <c r="C9" s="193" t="s">
        <v>187</v>
      </c>
      <c r="D9" s="139"/>
      <c r="E9" s="139"/>
      <c r="F9" s="139"/>
      <c r="G9" s="139"/>
      <c r="H9" s="139"/>
      <c r="I9" s="139"/>
      <c r="J9" s="140"/>
      <c r="K9" s="127"/>
    </row>
    <row r="10" spans="1:11">
      <c r="A10" s="141"/>
      <c r="B10" s="14" t="s">
        <v>183</v>
      </c>
      <c r="C10" s="193" t="s">
        <v>189</v>
      </c>
      <c r="D10" s="139"/>
      <c r="E10" s="139"/>
      <c r="F10" s="139"/>
      <c r="G10" s="139"/>
      <c r="H10" s="139"/>
      <c r="I10" s="139"/>
      <c r="J10" s="140"/>
      <c r="K10" s="127"/>
    </row>
    <row r="11" spans="1:11">
      <c r="A11" s="127"/>
      <c r="B11" s="127"/>
      <c r="C11" s="127"/>
      <c r="D11" s="127"/>
      <c r="E11" s="127"/>
      <c r="F11" s="127"/>
      <c r="G11" s="127"/>
      <c r="H11" s="127"/>
      <c r="I11" s="127"/>
      <c r="J11" s="142"/>
      <c r="K11" s="127"/>
    </row>
    <row r="12" spans="1:11">
      <c r="A12" s="128" t="s">
        <v>4</v>
      </c>
      <c r="B12" s="130"/>
      <c r="C12" s="130"/>
      <c r="D12" s="130"/>
      <c r="E12" s="130"/>
      <c r="F12" s="130"/>
      <c r="G12" s="130"/>
      <c r="H12" s="130"/>
      <c r="I12" s="130"/>
      <c r="J12" s="131"/>
      <c r="K12" s="127"/>
    </row>
    <row r="13" spans="1:11" ht="13.5" customHeight="1">
      <c r="A13" s="143"/>
      <c r="B13" s="144" t="s">
        <v>235</v>
      </c>
      <c r="C13" s="145"/>
      <c r="D13" s="145"/>
      <c r="E13" s="145"/>
      <c r="F13" s="145"/>
      <c r="G13" s="145"/>
      <c r="H13" s="145"/>
      <c r="I13" s="145"/>
      <c r="J13" s="146"/>
      <c r="K13" s="127"/>
    </row>
    <row r="14" spans="1:11" ht="13.5" customHeight="1">
      <c r="A14" s="132"/>
      <c r="B14" s="147"/>
      <c r="C14" s="148"/>
      <c r="D14" s="148"/>
      <c r="E14" s="148"/>
      <c r="F14" s="148"/>
      <c r="G14" s="148"/>
      <c r="H14" s="148"/>
      <c r="I14" s="148"/>
      <c r="J14" s="149"/>
      <c r="K14" s="127"/>
    </row>
    <row r="15" spans="1:11" ht="13.5" customHeight="1">
      <c r="A15" s="132"/>
      <c r="B15" s="147"/>
      <c r="C15" s="148"/>
      <c r="D15" s="148"/>
      <c r="E15" s="148"/>
      <c r="F15" s="148"/>
      <c r="G15" s="148"/>
      <c r="H15" s="148"/>
      <c r="I15" s="148"/>
      <c r="J15" s="149"/>
      <c r="K15" s="127"/>
    </row>
    <row r="16" spans="1:11" ht="13.5" customHeight="1">
      <c r="A16" s="141"/>
      <c r="B16" s="150"/>
      <c r="C16" s="134"/>
      <c r="D16" s="134"/>
      <c r="E16" s="134"/>
      <c r="F16" s="134"/>
      <c r="G16" s="134"/>
      <c r="H16" s="134"/>
      <c r="I16" s="134"/>
      <c r="J16" s="135"/>
      <c r="K16" s="127"/>
    </row>
    <row r="17" spans="1:11" ht="13.5" customHeight="1">
      <c r="A17" s="151"/>
      <c r="B17" s="151"/>
      <c r="C17" s="151"/>
      <c r="D17" s="151"/>
      <c r="E17" s="151"/>
      <c r="F17" s="151"/>
      <c r="G17" s="151"/>
      <c r="H17" s="151"/>
      <c r="I17" s="151"/>
      <c r="J17" s="151"/>
      <c r="K17" s="127"/>
    </row>
    <row r="18" spans="1:11">
      <c r="A18" s="128" t="s">
        <v>5</v>
      </c>
      <c r="B18" s="130"/>
      <c r="C18" s="130"/>
      <c r="D18" s="152"/>
      <c r="E18" s="152"/>
      <c r="F18" s="152"/>
      <c r="G18" s="152"/>
      <c r="H18" s="152"/>
      <c r="I18" s="152"/>
      <c r="J18" s="153"/>
      <c r="K18" s="127"/>
    </row>
    <row r="19" spans="1:11">
      <c r="A19" s="154"/>
      <c r="B19" s="144" t="s">
        <v>192</v>
      </c>
      <c r="C19" s="145"/>
      <c r="D19" s="145"/>
      <c r="E19" s="145"/>
      <c r="F19" s="145"/>
      <c r="G19" s="145"/>
      <c r="H19" s="145"/>
      <c r="I19" s="145"/>
      <c r="J19" s="146"/>
      <c r="K19" s="127"/>
    </row>
    <row r="20" spans="1:11">
      <c r="A20" s="154"/>
      <c r="B20" s="155" t="s">
        <v>193</v>
      </c>
      <c r="C20" s="156"/>
      <c r="D20" s="156"/>
      <c r="E20" s="156"/>
      <c r="F20" s="156"/>
      <c r="G20" s="156"/>
      <c r="H20" s="156"/>
      <c r="I20" s="156"/>
      <c r="J20" s="157"/>
      <c r="K20" s="127"/>
    </row>
    <row r="21" spans="1:11">
      <c r="A21" s="154"/>
      <c r="B21" s="147" t="s">
        <v>194</v>
      </c>
      <c r="C21" s="148"/>
      <c r="D21" s="148"/>
      <c r="E21" s="148"/>
      <c r="F21" s="148"/>
      <c r="G21" s="148"/>
      <c r="H21" s="148"/>
      <c r="I21" s="148"/>
      <c r="J21" s="149"/>
      <c r="K21" s="127"/>
    </row>
    <row r="22" spans="1:11">
      <c r="A22" s="154"/>
      <c r="B22" s="147" t="s">
        <v>195</v>
      </c>
      <c r="C22" s="148"/>
      <c r="D22" s="148"/>
      <c r="E22" s="148"/>
      <c r="F22" s="148"/>
      <c r="G22" s="148"/>
      <c r="H22" s="148"/>
      <c r="I22" s="148"/>
      <c r="J22" s="149"/>
      <c r="K22" s="127"/>
    </row>
    <row r="23" spans="1:11">
      <c r="A23" s="158"/>
      <c r="B23" s="150"/>
      <c r="C23" s="134"/>
      <c r="D23" s="134"/>
      <c r="E23" s="134"/>
      <c r="F23" s="134"/>
      <c r="G23" s="134"/>
      <c r="H23" s="134"/>
      <c r="I23" s="134"/>
      <c r="J23" s="135"/>
      <c r="K23" s="127"/>
    </row>
    <row r="24" spans="1:11">
      <c r="A24" s="142"/>
      <c r="B24" s="151"/>
      <c r="C24" s="151"/>
      <c r="D24" s="151"/>
      <c r="E24" s="151"/>
      <c r="F24" s="151"/>
      <c r="G24" s="151"/>
      <c r="H24" s="151"/>
      <c r="I24" s="151"/>
      <c r="J24" s="151"/>
      <c r="K24" s="127"/>
    </row>
    <row r="25" spans="1:11">
      <c r="A25" s="159" t="s">
        <v>190</v>
      </c>
      <c r="B25" s="160"/>
      <c r="C25" s="160"/>
      <c r="D25" s="160"/>
      <c r="E25" s="160"/>
      <c r="F25" s="160"/>
      <c r="G25" s="160"/>
      <c r="H25" s="160"/>
      <c r="I25" s="160"/>
      <c r="J25" s="161"/>
      <c r="K25" s="127"/>
    </row>
    <row r="26" spans="1:11">
      <c r="A26" s="162"/>
      <c r="B26" s="163" t="s">
        <v>196</v>
      </c>
      <c r="C26" s="164"/>
      <c r="D26" s="164"/>
      <c r="E26" s="164"/>
      <c r="F26" s="164"/>
      <c r="G26" s="164"/>
      <c r="H26" s="164"/>
      <c r="I26" s="164"/>
      <c r="J26" s="165"/>
      <c r="K26" s="127"/>
    </row>
    <row r="27" spans="1:11">
      <c r="A27" s="162"/>
      <c r="B27" s="163"/>
      <c r="C27" s="164"/>
      <c r="D27" s="164"/>
      <c r="E27" s="164"/>
      <c r="F27" s="164"/>
      <c r="G27" s="164"/>
      <c r="H27" s="164"/>
      <c r="I27" s="164"/>
      <c r="J27" s="165"/>
      <c r="K27" s="127"/>
    </row>
    <row r="28" spans="1:11">
      <c r="A28" s="162"/>
      <c r="B28" s="166" t="s">
        <v>6</v>
      </c>
      <c r="C28" s="191" t="s">
        <v>7</v>
      </c>
      <c r="D28" s="167"/>
      <c r="E28" s="167"/>
      <c r="F28" s="167"/>
      <c r="G28" s="167"/>
      <c r="H28" s="167"/>
      <c r="I28" s="167"/>
      <c r="J28" s="168"/>
      <c r="K28" s="127"/>
    </row>
    <row r="29" spans="1:11">
      <c r="A29" s="162"/>
      <c r="B29" s="172" t="s">
        <v>8</v>
      </c>
      <c r="C29" s="194" t="s">
        <v>9</v>
      </c>
      <c r="D29" s="195"/>
      <c r="E29" s="195"/>
      <c r="F29" s="195"/>
      <c r="G29" s="195"/>
      <c r="H29" s="195"/>
      <c r="I29" s="195"/>
      <c r="J29" s="196"/>
      <c r="K29" s="127"/>
    </row>
    <row r="30" spans="1:11">
      <c r="A30" s="162"/>
      <c r="B30" s="163" t="s">
        <v>198</v>
      </c>
      <c r="C30" s="164"/>
      <c r="D30" s="164"/>
      <c r="E30" s="164"/>
      <c r="F30" s="164"/>
      <c r="G30" s="164"/>
      <c r="H30" s="164"/>
      <c r="I30" s="164"/>
      <c r="J30" s="165"/>
      <c r="K30" s="127"/>
    </row>
    <row r="31" spans="1:11">
      <c r="A31" s="162"/>
      <c r="B31" s="163" t="s">
        <v>202</v>
      </c>
      <c r="C31" s="164"/>
      <c r="D31" s="164"/>
      <c r="E31" s="164"/>
      <c r="F31" s="164"/>
      <c r="G31" s="164"/>
      <c r="H31" s="164"/>
      <c r="I31" s="164"/>
      <c r="J31" s="165"/>
      <c r="K31" s="127"/>
    </row>
    <row r="32" spans="1:11">
      <c r="A32" s="162"/>
      <c r="B32" s="169"/>
      <c r="C32" s="170"/>
      <c r="D32" s="170"/>
      <c r="E32" s="170"/>
      <c r="F32" s="170"/>
      <c r="G32" s="170"/>
      <c r="H32" s="170"/>
      <c r="I32" s="170"/>
      <c r="J32" s="171"/>
      <c r="K32" s="127"/>
    </row>
    <row r="33" spans="1:11">
      <c r="A33" s="162"/>
      <c r="B33" s="163" t="s">
        <v>224</v>
      </c>
      <c r="C33" s="164"/>
      <c r="D33" s="164"/>
      <c r="E33" s="164"/>
      <c r="F33" s="164"/>
      <c r="G33" s="164"/>
      <c r="H33" s="164"/>
      <c r="I33" s="164"/>
      <c r="J33" s="165"/>
      <c r="K33" s="127"/>
    </row>
    <row r="34" spans="1:11">
      <c r="A34" s="162"/>
      <c r="B34" s="163" t="s">
        <v>199</v>
      </c>
      <c r="C34" s="164"/>
      <c r="D34" s="164"/>
      <c r="E34" s="164"/>
      <c r="F34" s="164"/>
      <c r="G34" s="164"/>
      <c r="H34" s="164"/>
      <c r="I34" s="164"/>
      <c r="J34" s="165"/>
      <c r="K34" s="127"/>
    </row>
    <row r="35" spans="1:11">
      <c r="A35" s="162"/>
      <c r="B35" s="172" t="s">
        <v>200</v>
      </c>
      <c r="C35" s="173"/>
      <c r="D35" s="173"/>
      <c r="E35" s="173"/>
      <c r="F35" s="173"/>
      <c r="G35" s="173"/>
      <c r="H35" s="173"/>
      <c r="I35" s="173"/>
      <c r="J35" s="174"/>
      <c r="K35" s="127"/>
    </row>
    <row r="36" spans="1:11">
      <c r="A36" s="162"/>
      <c r="B36" s="163" t="s">
        <v>201</v>
      </c>
      <c r="C36" s="175"/>
      <c r="D36" s="175"/>
      <c r="E36" s="175"/>
      <c r="F36" s="175"/>
      <c r="G36" s="175"/>
      <c r="H36" s="175"/>
      <c r="I36" s="175"/>
      <c r="J36" s="176"/>
      <c r="K36" s="127"/>
    </row>
    <row r="37" spans="1:11">
      <c r="A37" s="162"/>
      <c r="B37" s="163"/>
      <c r="C37" s="175"/>
      <c r="D37" s="175"/>
      <c r="E37" s="175"/>
      <c r="F37" s="175"/>
      <c r="G37" s="175"/>
      <c r="H37" s="175"/>
      <c r="I37" s="175"/>
      <c r="J37" s="176"/>
      <c r="K37" s="127"/>
    </row>
    <row r="38" spans="1:11">
      <c r="A38" s="162"/>
      <c r="B38" s="163" t="s">
        <v>203</v>
      </c>
      <c r="C38" s="175"/>
      <c r="D38" s="175"/>
      <c r="E38" s="175"/>
      <c r="F38" s="175"/>
      <c r="G38" s="175"/>
      <c r="H38" s="175"/>
      <c r="I38" s="175"/>
      <c r="J38" s="176"/>
      <c r="K38" s="127"/>
    </row>
    <row r="39" spans="1:11">
      <c r="A39" s="162"/>
      <c r="B39" s="163" t="s">
        <v>204</v>
      </c>
      <c r="C39" s="175"/>
      <c r="D39" s="175"/>
      <c r="E39" s="175"/>
      <c r="F39" s="175"/>
      <c r="G39" s="175"/>
      <c r="H39" s="175"/>
      <c r="I39" s="175"/>
      <c r="J39" s="176"/>
      <c r="K39" s="127"/>
    </row>
    <row r="40" spans="1:11">
      <c r="A40" s="162"/>
      <c r="B40" s="163" t="s">
        <v>205</v>
      </c>
      <c r="C40" s="175"/>
      <c r="D40" s="175"/>
      <c r="E40" s="175"/>
      <c r="F40" s="175"/>
      <c r="G40" s="175"/>
      <c r="H40" s="175"/>
      <c r="I40" s="175"/>
      <c r="J40" s="176"/>
      <c r="K40" s="127"/>
    </row>
    <row r="41" spans="1:11">
      <c r="A41" s="162"/>
      <c r="B41" s="163"/>
      <c r="C41" s="175"/>
      <c r="D41" s="175"/>
      <c r="E41" s="175"/>
      <c r="F41" s="175"/>
      <c r="G41" s="175"/>
      <c r="H41" s="175"/>
      <c r="I41" s="175"/>
      <c r="J41" s="176"/>
      <c r="K41" s="127"/>
    </row>
    <row r="42" spans="1:11" s="2" customFormat="1">
      <c r="A42" s="162"/>
      <c r="B42" s="163" t="s">
        <v>212</v>
      </c>
      <c r="C42" s="175"/>
      <c r="D42" s="175"/>
      <c r="E42" s="175"/>
      <c r="F42" s="175"/>
      <c r="G42" s="175"/>
      <c r="H42" s="175"/>
      <c r="I42" s="175"/>
      <c r="J42" s="176"/>
      <c r="K42" s="127"/>
    </row>
    <row r="43" spans="1:11">
      <c r="A43" s="162"/>
      <c r="B43" s="163" t="s">
        <v>213</v>
      </c>
      <c r="C43" s="175"/>
      <c r="D43" s="175"/>
      <c r="E43" s="175"/>
      <c r="F43" s="175"/>
      <c r="G43" s="175"/>
      <c r="H43" s="175"/>
      <c r="I43" s="175"/>
      <c r="J43" s="176"/>
      <c r="K43" s="127"/>
    </row>
    <row r="44" spans="1:11">
      <c r="A44" s="162"/>
      <c r="B44" s="163" t="s">
        <v>216</v>
      </c>
      <c r="C44" s="175"/>
      <c r="D44" s="175"/>
      <c r="E44" s="175"/>
      <c r="F44" s="175"/>
      <c r="G44" s="175"/>
      <c r="H44" s="175"/>
      <c r="I44" s="175"/>
      <c r="J44" s="176"/>
      <c r="K44" s="127"/>
    </row>
    <row r="45" spans="1:11" s="2" customFormat="1">
      <c r="A45" s="162"/>
      <c r="B45" s="163" t="s">
        <v>217</v>
      </c>
      <c r="C45" s="175"/>
      <c r="D45" s="175"/>
      <c r="E45" s="175"/>
      <c r="F45" s="175"/>
      <c r="G45" s="175"/>
      <c r="H45" s="175"/>
      <c r="I45" s="175"/>
      <c r="J45" s="176"/>
      <c r="K45" s="127"/>
    </row>
    <row r="46" spans="1:11" s="2" customFormat="1">
      <c r="A46" s="162"/>
      <c r="B46" s="163" t="s">
        <v>218</v>
      </c>
      <c r="C46" s="175"/>
      <c r="D46" s="175"/>
      <c r="E46" s="175"/>
      <c r="F46" s="175"/>
      <c r="G46" s="175"/>
      <c r="H46" s="175"/>
      <c r="I46" s="175"/>
      <c r="J46" s="176"/>
      <c r="K46" s="127"/>
    </row>
    <row r="47" spans="1:11" s="2" customFormat="1">
      <c r="A47" s="162"/>
      <c r="B47" s="163" t="s">
        <v>219</v>
      </c>
      <c r="C47" s="175"/>
      <c r="D47" s="175"/>
      <c r="E47" s="175"/>
      <c r="F47" s="175"/>
      <c r="G47" s="175"/>
      <c r="H47" s="175"/>
      <c r="I47" s="175"/>
      <c r="J47" s="176"/>
      <c r="K47" s="127"/>
    </row>
    <row r="48" spans="1:11">
      <c r="A48" s="162"/>
      <c r="B48" s="169"/>
      <c r="C48" s="170"/>
      <c r="D48" s="170"/>
      <c r="E48" s="170"/>
      <c r="F48" s="170"/>
      <c r="G48" s="170"/>
      <c r="H48" s="170"/>
      <c r="I48" s="170"/>
      <c r="J48" s="171"/>
      <c r="K48" s="127"/>
    </row>
    <row r="49" spans="1:11">
      <c r="A49" s="162"/>
      <c r="B49" s="163" t="s">
        <v>206</v>
      </c>
      <c r="C49" s="175"/>
      <c r="D49" s="175"/>
      <c r="E49" s="175"/>
      <c r="F49" s="175"/>
      <c r="G49" s="175"/>
      <c r="H49" s="175"/>
      <c r="I49" s="175"/>
      <c r="J49" s="176"/>
      <c r="K49" s="127"/>
    </row>
    <row r="50" spans="1:11">
      <c r="A50" s="162"/>
      <c r="B50" s="163" t="s">
        <v>207</v>
      </c>
      <c r="C50" s="175"/>
      <c r="D50" s="175"/>
      <c r="E50" s="175"/>
      <c r="F50" s="175"/>
      <c r="G50" s="175"/>
      <c r="H50" s="175"/>
      <c r="I50" s="175"/>
      <c r="J50" s="176"/>
      <c r="K50" s="127"/>
    </row>
    <row r="51" spans="1:11">
      <c r="A51" s="162"/>
      <c r="B51" s="163"/>
      <c r="C51" s="175"/>
      <c r="D51" s="175"/>
      <c r="E51" s="175"/>
      <c r="F51" s="175"/>
      <c r="G51" s="175"/>
      <c r="H51" s="175"/>
      <c r="I51" s="175"/>
      <c r="J51" s="176"/>
      <c r="K51" s="127"/>
    </row>
    <row r="52" spans="1:11">
      <c r="A52" s="162"/>
      <c r="B52" s="163" t="s">
        <v>208</v>
      </c>
      <c r="C52" s="175"/>
      <c r="D52" s="175"/>
      <c r="E52" s="175"/>
      <c r="F52" s="175"/>
      <c r="G52" s="175"/>
      <c r="H52" s="175"/>
      <c r="I52" s="175"/>
      <c r="J52" s="176"/>
      <c r="K52" s="127"/>
    </row>
    <row r="53" spans="1:11">
      <c r="A53" s="162"/>
      <c r="B53" s="163" t="s">
        <v>209</v>
      </c>
      <c r="C53" s="175"/>
      <c r="D53" s="175"/>
      <c r="E53" s="175"/>
      <c r="F53" s="175"/>
      <c r="G53" s="175"/>
      <c r="H53" s="175"/>
      <c r="I53" s="175"/>
      <c r="J53" s="176"/>
      <c r="K53" s="127"/>
    </row>
    <row r="54" spans="1:11">
      <c r="A54" s="162"/>
      <c r="B54" s="163"/>
      <c r="C54" s="175"/>
      <c r="D54" s="175"/>
      <c r="E54" s="175"/>
      <c r="F54" s="175"/>
      <c r="G54" s="175"/>
      <c r="H54" s="175"/>
      <c r="I54" s="175"/>
      <c r="J54" s="176"/>
      <c r="K54" s="127"/>
    </row>
    <row r="55" spans="1:11">
      <c r="A55" s="162"/>
      <c r="B55" s="163" t="s">
        <v>210</v>
      </c>
      <c r="C55" s="175"/>
      <c r="D55" s="175"/>
      <c r="E55" s="175"/>
      <c r="F55" s="175"/>
      <c r="G55" s="175"/>
      <c r="H55" s="175"/>
      <c r="I55" s="175"/>
      <c r="J55" s="176"/>
      <c r="K55" s="127"/>
    </row>
    <row r="56" spans="1:11">
      <c r="A56" s="162"/>
      <c r="B56" s="163" t="s">
        <v>211</v>
      </c>
      <c r="C56" s="175"/>
      <c r="D56" s="175"/>
      <c r="E56" s="175"/>
      <c r="F56" s="175"/>
      <c r="G56" s="175"/>
      <c r="H56" s="175"/>
      <c r="I56" s="175"/>
      <c r="J56" s="176"/>
      <c r="K56" s="127"/>
    </row>
    <row r="57" spans="1:11">
      <c r="A57" s="162"/>
      <c r="B57" s="163"/>
      <c r="C57" s="175"/>
      <c r="D57" s="175"/>
      <c r="E57" s="175"/>
      <c r="F57" s="175"/>
      <c r="G57" s="175"/>
      <c r="H57" s="175"/>
      <c r="I57" s="175"/>
      <c r="J57" s="176"/>
      <c r="K57" s="127"/>
    </row>
    <row r="58" spans="1:11">
      <c r="A58" s="162"/>
      <c r="B58" s="163" t="s">
        <v>221</v>
      </c>
      <c r="C58" s="175"/>
      <c r="D58" s="175"/>
      <c r="E58" s="175"/>
      <c r="F58" s="175"/>
      <c r="G58" s="175"/>
      <c r="H58" s="175"/>
      <c r="I58" s="175"/>
      <c r="J58" s="176"/>
      <c r="K58" s="127"/>
    </row>
    <row r="59" spans="1:11">
      <c r="A59" s="162"/>
      <c r="B59" s="163" t="s">
        <v>220</v>
      </c>
      <c r="C59" s="175"/>
      <c r="D59" s="175"/>
      <c r="E59" s="175"/>
      <c r="F59" s="175"/>
      <c r="G59" s="175"/>
      <c r="H59" s="175"/>
      <c r="I59" s="175"/>
      <c r="J59" s="176"/>
      <c r="K59" s="127"/>
    </row>
    <row r="60" spans="1:11">
      <c r="A60" s="177"/>
      <c r="B60" s="169"/>
      <c r="C60" s="170"/>
      <c r="D60" s="170"/>
      <c r="E60" s="170"/>
      <c r="F60" s="170"/>
      <c r="G60" s="170"/>
      <c r="H60" s="170"/>
      <c r="I60" s="170"/>
      <c r="J60" s="171"/>
      <c r="K60" s="127"/>
    </row>
    <row r="61" spans="1:11">
      <c r="A61" s="127"/>
      <c r="B61" s="127"/>
      <c r="C61" s="127"/>
      <c r="D61" s="127"/>
      <c r="E61" s="127"/>
      <c r="F61" s="127"/>
      <c r="G61" s="127"/>
      <c r="H61" s="127"/>
      <c r="I61" s="127"/>
      <c r="J61" s="127"/>
      <c r="K61" s="127"/>
    </row>
    <row r="62" spans="1:11">
      <c r="A62" s="178" t="s">
        <v>191</v>
      </c>
      <c r="B62" s="152"/>
      <c r="C62" s="152"/>
      <c r="D62" s="152"/>
      <c r="E62" s="152"/>
      <c r="F62" s="152"/>
      <c r="G62" s="152"/>
      <c r="H62" s="152"/>
      <c r="I62" s="152"/>
      <c r="J62" s="153"/>
      <c r="K62" s="127"/>
    </row>
    <row r="63" spans="1:11">
      <c r="A63" s="179"/>
      <c r="B63" s="180" t="s">
        <v>249</v>
      </c>
      <c r="C63" s="181"/>
      <c r="D63" s="181"/>
      <c r="E63" s="190"/>
      <c r="F63" s="181"/>
      <c r="G63" s="181"/>
      <c r="H63" s="190"/>
      <c r="I63" s="181"/>
      <c r="J63" s="182"/>
      <c r="K63" s="127"/>
    </row>
    <row r="64" spans="1:11">
      <c r="A64" s="179"/>
      <c r="B64" s="183"/>
      <c r="C64" s="181"/>
      <c r="D64" s="181"/>
      <c r="E64" s="190"/>
      <c r="F64" s="181"/>
      <c r="G64" s="181"/>
      <c r="H64" s="190"/>
      <c r="I64" s="181"/>
      <c r="J64" s="182"/>
      <c r="K64" s="127"/>
    </row>
    <row r="65" spans="1:11">
      <c r="A65" s="179"/>
      <c r="B65" s="88" t="s">
        <v>10</v>
      </c>
      <c r="C65" s="192" t="s">
        <v>11</v>
      </c>
      <c r="D65" s="184"/>
      <c r="E65" s="184"/>
      <c r="F65" s="184"/>
      <c r="G65" s="184"/>
      <c r="H65" s="184"/>
      <c r="I65" s="184"/>
      <c r="J65" s="185"/>
      <c r="K65" s="127"/>
    </row>
    <row r="66" spans="1:11">
      <c r="A66" s="179"/>
      <c r="B66" s="180" t="s">
        <v>197</v>
      </c>
      <c r="C66" s="181"/>
      <c r="D66" s="181"/>
      <c r="E66" s="190"/>
      <c r="F66" s="181"/>
      <c r="G66" s="181"/>
      <c r="H66" s="190"/>
      <c r="I66" s="181"/>
      <c r="J66" s="182"/>
      <c r="K66" s="127"/>
    </row>
    <row r="67" spans="1:11">
      <c r="A67" s="179"/>
      <c r="B67" s="180" t="s">
        <v>202</v>
      </c>
      <c r="C67" s="181"/>
      <c r="D67" s="181"/>
      <c r="E67" s="190"/>
      <c r="F67" s="181"/>
      <c r="G67" s="181"/>
      <c r="H67" s="190"/>
      <c r="I67" s="181"/>
      <c r="J67" s="182"/>
      <c r="K67" s="127"/>
    </row>
    <row r="68" spans="1:11">
      <c r="A68" s="179"/>
      <c r="B68" s="180" t="s">
        <v>223</v>
      </c>
      <c r="C68" s="181"/>
      <c r="D68" s="181"/>
      <c r="E68" s="190"/>
      <c r="F68" s="181"/>
      <c r="G68" s="181"/>
      <c r="H68" s="190"/>
      <c r="I68" s="181"/>
      <c r="J68" s="182"/>
      <c r="K68" s="127"/>
    </row>
    <row r="69" spans="1:11">
      <c r="A69" s="179"/>
      <c r="B69" s="186"/>
      <c r="C69" s="187"/>
      <c r="D69" s="187"/>
      <c r="E69" s="187"/>
      <c r="F69" s="187"/>
      <c r="G69" s="187"/>
      <c r="H69" s="187"/>
      <c r="I69" s="187"/>
      <c r="J69" s="188"/>
      <c r="K69" s="127"/>
    </row>
    <row r="70" spans="1:11">
      <c r="A70" s="179"/>
      <c r="B70" s="180" t="s">
        <v>225</v>
      </c>
      <c r="C70" s="181"/>
      <c r="D70" s="181"/>
      <c r="E70" s="190"/>
      <c r="F70" s="181"/>
      <c r="G70" s="181"/>
      <c r="H70" s="190"/>
      <c r="I70" s="181"/>
      <c r="J70" s="182"/>
      <c r="K70" s="127"/>
    </row>
    <row r="71" spans="1:11" s="2" customFormat="1">
      <c r="A71" s="179"/>
      <c r="B71" s="183" t="s">
        <v>199</v>
      </c>
      <c r="C71" s="190"/>
      <c r="D71" s="190"/>
      <c r="E71" s="190"/>
      <c r="F71" s="190"/>
      <c r="G71" s="190"/>
      <c r="H71" s="190"/>
      <c r="I71" s="190"/>
      <c r="J71" s="182"/>
      <c r="K71" s="127"/>
    </row>
    <row r="72" spans="1:11">
      <c r="A72" s="179"/>
      <c r="B72" s="180" t="s">
        <v>226</v>
      </c>
      <c r="C72" s="181"/>
      <c r="D72" s="181"/>
      <c r="E72" s="190"/>
      <c r="F72" s="181"/>
      <c r="G72" s="181"/>
      <c r="H72" s="190"/>
      <c r="I72" s="181"/>
      <c r="J72" s="182"/>
      <c r="K72" s="127"/>
    </row>
    <row r="73" spans="1:11">
      <c r="A73" s="179"/>
      <c r="B73" s="180" t="s">
        <v>227</v>
      </c>
      <c r="C73" s="181"/>
      <c r="D73" s="181"/>
      <c r="E73" s="190"/>
      <c r="F73" s="181"/>
      <c r="G73" s="181"/>
      <c r="H73" s="190"/>
      <c r="I73" s="181"/>
      <c r="J73" s="182"/>
      <c r="K73" s="127"/>
    </row>
    <row r="74" spans="1:11">
      <c r="A74" s="179"/>
      <c r="B74" s="183"/>
      <c r="C74" s="181"/>
      <c r="D74" s="181"/>
      <c r="E74" s="190"/>
      <c r="F74" s="181"/>
      <c r="G74" s="181"/>
      <c r="H74" s="190"/>
      <c r="I74" s="181"/>
      <c r="J74" s="182"/>
      <c r="K74" s="127"/>
    </row>
    <row r="75" spans="1:11">
      <c r="A75" s="179"/>
      <c r="B75" s="180" t="s">
        <v>255</v>
      </c>
      <c r="C75" s="181"/>
      <c r="D75" s="181"/>
      <c r="E75" s="190"/>
      <c r="F75" s="181"/>
      <c r="G75" s="181"/>
      <c r="H75" s="190"/>
      <c r="I75" s="181"/>
      <c r="J75" s="182"/>
      <c r="K75" s="127"/>
    </row>
    <row r="76" spans="1:11">
      <c r="A76" s="179"/>
      <c r="B76" s="180" t="s">
        <v>228</v>
      </c>
      <c r="C76" s="181"/>
      <c r="D76" s="181"/>
      <c r="E76" s="190"/>
      <c r="F76" s="181"/>
      <c r="G76" s="181"/>
      <c r="H76" s="190"/>
      <c r="I76" s="181"/>
      <c r="J76" s="182"/>
      <c r="K76" s="127"/>
    </row>
    <row r="77" spans="1:11">
      <c r="A77" s="179"/>
      <c r="B77" s="183"/>
      <c r="C77" s="181"/>
      <c r="D77" s="181"/>
      <c r="E77" s="190"/>
      <c r="F77" s="181"/>
      <c r="G77" s="181"/>
      <c r="H77" s="190"/>
      <c r="I77" s="181"/>
      <c r="J77" s="182"/>
      <c r="K77" s="127"/>
    </row>
    <row r="78" spans="1:11">
      <c r="A78" s="179"/>
      <c r="B78" s="180" t="s">
        <v>246</v>
      </c>
      <c r="C78" s="181"/>
      <c r="D78" s="181"/>
      <c r="E78" s="190"/>
      <c r="F78" s="181"/>
      <c r="G78" s="181"/>
      <c r="H78" s="190"/>
      <c r="I78" s="181"/>
      <c r="J78" s="182"/>
      <c r="K78" s="127"/>
    </row>
    <row r="79" spans="1:11">
      <c r="A79" s="179"/>
      <c r="B79" s="180" t="s">
        <v>229</v>
      </c>
      <c r="C79" s="181"/>
      <c r="D79" s="181"/>
      <c r="E79" s="190"/>
      <c r="F79" s="181"/>
      <c r="G79" s="181"/>
      <c r="H79" s="190"/>
      <c r="I79" s="181"/>
      <c r="J79" s="182"/>
      <c r="K79" s="127"/>
    </row>
    <row r="80" spans="1:11">
      <c r="A80" s="179"/>
      <c r="B80" s="180" t="s">
        <v>230</v>
      </c>
      <c r="C80" s="181"/>
      <c r="D80" s="181"/>
      <c r="E80" s="190"/>
      <c r="F80" s="181"/>
      <c r="G80" s="181"/>
      <c r="H80" s="190"/>
      <c r="I80" s="181"/>
      <c r="J80" s="182"/>
      <c r="K80" s="127"/>
    </row>
    <row r="81" spans="1:11">
      <c r="A81" s="179"/>
      <c r="B81" s="180" t="s">
        <v>231</v>
      </c>
      <c r="C81" s="181"/>
      <c r="D81" s="181"/>
      <c r="E81" s="190"/>
      <c r="F81" s="181"/>
      <c r="G81" s="181"/>
      <c r="H81" s="190"/>
      <c r="I81" s="181"/>
      <c r="J81" s="182"/>
      <c r="K81" s="127"/>
    </row>
    <row r="82" spans="1:11">
      <c r="A82" s="179"/>
      <c r="B82" s="183"/>
      <c r="C82" s="181"/>
      <c r="D82" s="181"/>
      <c r="E82" s="190"/>
      <c r="F82" s="181"/>
      <c r="G82" s="181"/>
      <c r="H82" s="190"/>
      <c r="I82" s="181"/>
      <c r="J82" s="182"/>
      <c r="K82" s="127"/>
    </row>
    <row r="83" spans="1:11">
      <c r="A83" s="179"/>
      <c r="B83" s="180" t="s">
        <v>12</v>
      </c>
      <c r="C83" s="181"/>
      <c r="D83" s="181"/>
      <c r="E83" s="190"/>
      <c r="F83" s="181"/>
      <c r="G83" s="181"/>
      <c r="H83" s="190"/>
      <c r="I83" s="181"/>
      <c r="J83" s="182"/>
      <c r="K83" s="127"/>
    </row>
    <row r="84" spans="1:11">
      <c r="A84" s="179"/>
      <c r="B84" s="180" t="s">
        <v>222</v>
      </c>
      <c r="C84" s="181"/>
      <c r="D84" s="181"/>
      <c r="E84" s="190"/>
      <c r="F84" s="181"/>
      <c r="G84" s="181"/>
      <c r="H84" s="190"/>
      <c r="I84" s="181"/>
      <c r="J84" s="182"/>
      <c r="K84" s="127"/>
    </row>
    <row r="85" spans="1:11">
      <c r="A85" s="179"/>
      <c r="B85" s="180" t="s">
        <v>233</v>
      </c>
      <c r="C85" s="181"/>
      <c r="D85" s="181"/>
      <c r="E85" s="190"/>
      <c r="F85" s="181"/>
      <c r="G85" s="181"/>
      <c r="H85" s="190"/>
      <c r="I85" s="181"/>
      <c r="J85" s="182"/>
      <c r="K85" s="127"/>
    </row>
    <row r="86" spans="1:11" s="2" customFormat="1">
      <c r="A86" s="179"/>
      <c r="B86" s="183" t="s">
        <v>232</v>
      </c>
      <c r="C86" s="190"/>
      <c r="D86" s="190"/>
      <c r="E86" s="190"/>
      <c r="F86" s="190"/>
      <c r="G86" s="190"/>
      <c r="H86" s="190"/>
      <c r="I86" s="190"/>
      <c r="J86" s="182"/>
      <c r="K86" s="127"/>
    </row>
    <row r="87" spans="1:11">
      <c r="A87" s="189"/>
      <c r="B87" s="186"/>
      <c r="C87" s="187"/>
      <c r="D87" s="187"/>
      <c r="E87" s="187"/>
      <c r="F87" s="187"/>
      <c r="G87" s="187"/>
      <c r="H87" s="187"/>
      <c r="I87" s="187"/>
      <c r="J87" s="188"/>
      <c r="K87" s="127"/>
    </row>
    <row r="88" spans="1:11" s="2" customFormat="1">
      <c r="A88" s="127"/>
      <c r="B88" s="127"/>
      <c r="C88" s="127"/>
      <c r="D88" s="127"/>
      <c r="E88" s="127"/>
      <c r="F88" s="127"/>
      <c r="G88" s="127"/>
      <c r="H88" s="127"/>
      <c r="I88" s="127"/>
      <c r="J88" s="127"/>
      <c r="K88" s="127"/>
    </row>
    <row r="89" spans="1:11" s="2" customFormat="1">
      <c r="A89" s="262" t="s">
        <v>254</v>
      </c>
      <c r="B89" s="263"/>
      <c r="C89" s="263"/>
      <c r="D89" s="263"/>
      <c r="E89" s="263"/>
      <c r="F89" s="263"/>
      <c r="G89" s="263"/>
      <c r="H89" s="263"/>
      <c r="I89" s="263"/>
      <c r="J89" s="235"/>
      <c r="K89" s="127"/>
    </row>
    <row r="90" spans="1:11" s="2" customFormat="1">
      <c r="A90" s="264"/>
      <c r="B90" s="266" t="s">
        <v>250</v>
      </c>
      <c r="C90" s="267"/>
      <c r="D90" s="267"/>
      <c r="E90" s="267"/>
      <c r="F90" s="267"/>
      <c r="G90" s="267"/>
      <c r="H90" s="267"/>
      <c r="I90" s="267"/>
      <c r="J90" s="268"/>
      <c r="K90" s="127"/>
    </row>
    <row r="91" spans="1:11" s="2" customFormat="1">
      <c r="A91" s="264"/>
      <c r="B91" s="266"/>
      <c r="C91" s="267"/>
      <c r="D91" s="267"/>
      <c r="E91" s="267"/>
      <c r="F91" s="267"/>
      <c r="G91" s="267"/>
      <c r="H91" s="267"/>
      <c r="I91" s="267"/>
      <c r="J91" s="268"/>
      <c r="K91" s="127"/>
    </row>
    <row r="92" spans="1:11" s="2" customFormat="1">
      <c r="A92" s="264"/>
      <c r="B92" s="269" t="s">
        <v>10</v>
      </c>
      <c r="C92" s="270" t="s">
        <v>11</v>
      </c>
      <c r="D92" s="271"/>
      <c r="E92" s="271"/>
      <c r="F92" s="271"/>
      <c r="G92" s="271"/>
      <c r="H92" s="271"/>
      <c r="I92" s="271"/>
      <c r="J92" s="272"/>
      <c r="K92" s="127"/>
    </row>
    <row r="93" spans="1:11" s="2" customFormat="1">
      <c r="A93" s="264"/>
      <c r="B93" s="266" t="s">
        <v>197</v>
      </c>
      <c r="C93" s="267"/>
      <c r="D93" s="267"/>
      <c r="E93" s="267"/>
      <c r="F93" s="267"/>
      <c r="G93" s="267"/>
      <c r="H93" s="267"/>
      <c r="I93" s="267"/>
      <c r="J93" s="268"/>
      <c r="K93" s="127"/>
    </row>
    <row r="94" spans="1:11" s="2" customFormat="1">
      <c r="A94" s="264"/>
      <c r="B94" s="266" t="s">
        <v>202</v>
      </c>
      <c r="C94" s="267"/>
      <c r="D94" s="267"/>
      <c r="E94" s="267"/>
      <c r="F94" s="267"/>
      <c r="G94" s="267"/>
      <c r="H94" s="267"/>
      <c r="I94" s="267"/>
      <c r="J94" s="268"/>
      <c r="K94" s="127"/>
    </row>
    <row r="95" spans="1:11" s="2" customFormat="1">
      <c r="A95" s="264"/>
      <c r="B95" s="273"/>
      <c r="C95" s="274"/>
      <c r="D95" s="274"/>
      <c r="E95" s="274"/>
      <c r="F95" s="274"/>
      <c r="G95" s="274"/>
      <c r="H95" s="274"/>
      <c r="I95" s="274"/>
      <c r="J95" s="275"/>
      <c r="K95" s="127"/>
    </row>
    <row r="96" spans="1:11" s="2" customFormat="1">
      <c r="A96" s="264"/>
      <c r="B96" s="266" t="s">
        <v>251</v>
      </c>
      <c r="C96" s="267"/>
      <c r="D96" s="267"/>
      <c r="E96" s="267"/>
      <c r="F96" s="267"/>
      <c r="G96" s="267"/>
      <c r="H96" s="267"/>
      <c r="I96" s="267"/>
      <c r="J96" s="268"/>
      <c r="K96" s="127"/>
    </row>
    <row r="97" spans="1:11" s="2" customFormat="1">
      <c r="A97" s="264"/>
      <c r="B97" s="266" t="s">
        <v>199</v>
      </c>
      <c r="C97" s="267"/>
      <c r="D97" s="267"/>
      <c r="E97" s="267"/>
      <c r="F97" s="267"/>
      <c r="G97" s="267"/>
      <c r="H97" s="267"/>
      <c r="I97" s="267"/>
      <c r="J97" s="268"/>
      <c r="K97" s="127"/>
    </row>
    <row r="98" spans="1:11" s="2" customFormat="1">
      <c r="A98" s="264"/>
      <c r="B98" s="266" t="s">
        <v>252</v>
      </c>
      <c r="C98" s="267"/>
      <c r="D98" s="267"/>
      <c r="E98" s="267"/>
      <c r="F98" s="267"/>
      <c r="G98" s="267"/>
      <c r="H98" s="267"/>
      <c r="I98" s="267"/>
      <c r="J98" s="268"/>
      <c r="K98" s="127"/>
    </row>
    <row r="99" spans="1:11" s="2" customFormat="1">
      <c r="A99" s="264"/>
      <c r="B99" s="266" t="s">
        <v>253</v>
      </c>
      <c r="C99" s="267"/>
      <c r="D99" s="267"/>
      <c r="E99" s="267"/>
      <c r="F99" s="267"/>
      <c r="G99" s="267"/>
      <c r="H99" s="267"/>
      <c r="I99" s="267"/>
      <c r="J99" s="268"/>
      <c r="K99" s="127"/>
    </row>
    <row r="100" spans="1:11" s="2" customFormat="1">
      <c r="A100" s="264"/>
      <c r="B100" s="266" t="s">
        <v>256</v>
      </c>
      <c r="C100" s="267"/>
      <c r="D100" s="267"/>
      <c r="E100" s="267"/>
      <c r="F100" s="267"/>
      <c r="G100" s="267"/>
      <c r="H100" s="267"/>
      <c r="I100" s="267"/>
      <c r="J100" s="268"/>
      <c r="K100" s="127"/>
    </row>
    <row r="101" spans="1:11" s="2" customFormat="1">
      <c r="A101" s="264"/>
      <c r="B101" s="266"/>
      <c r="C101" s="267"/>
      <c r="D101" s="267"/>
      <c r="E101" s="267"/>
      <c r="F101" s="267"/>
      <c r="G101" s="267"/>
      <c r="H101" s="267"/>
      <c r="I101" s="267"/>
      <c r="J101" s="268"/>
      <c r="K101" s="127"/>
    </row>
    <row r="102" spans="1:11" s="2" customFormat="1">
      <c r="A102" s="264"/>
      <c r="B102" s="266" t="s">
        <v>257</v>
      </c>
      <c r="C102" s="267"/>
      <c r="D102" s="267"/>
      <c r="E102" s="267"/>
      <c r="F102" s="267"/>
      <c r="G102" s="267"/>
      <c r="H102" s="267"/>
      <c r="I102" s="267"/>
      <c r="J102" s="268"/>
      <c r="K102" s="127"/>
    </row>
    <row r="103" spans="1:11" s="2" customFormat="1">
      <c r="A103" s="264"/>
      <c r="B103" s="266" t="s">
        <v>260</v>
      </c>
      <c r="C103" s="267"/>
      <c r="D103" s="267"/>
      <c r="E103" s="267"/>
      <c r="F103" s="267"/>
      <c r="G103" s="267"/>
      <c r="H103" s="267"/>
      <c r="I103" s="267"/>
      <c r="J103" s="268"/>
      <c r="K103" s="127"/>
    </row>
    <row r="104" spans="1:11" s="2" customFormat="1">
      <c r="A104" s="264"/>
      <c r="B104" s="266" t="s">
        <v>259</v>
      </c>
      <c r="C104" s="267"/>
      <c r="D104" s="267"/>
      <c r="E104" s="267"/>
      <c r="F104" s="267"/>
      <c r="G104" s="267"/>
      <c r="H104" s="267"/>
      <c r="I104" s="267"/>
      <c r="J104" s="268"/>
      <c r="K104" s="127"/>
    </row>
    <row r="105" spans="1:11" s="2" customFormat="1">
      <c r="A105" s="264"/>
      <c r="B105" s="266"/>
      <c r="C105" s="267"/>
      <c r="D105" s="267"/>
      <c r="E105" s="267"/>
      <c r="F105" s="267"/>
      <c r="G105" s="267"/>
      <c r="H105" s="267"/>
      <c r="I105" s="267"/>
      <c r="J105" s="268"/>
      <c r="K105" s="127"/>
    </row>
    <row r="106" spans="1:11" s="2" customFormat="1">
      <c r="A106" s="264"/>
      <c r="B106" s="266" t="s">
        <v>261</v>
      </c>
      <c r="C106" s="267"/>
      <c r="D106" s="267"/>
      <c r="E106" s="267"/>
      <c r="F106" s="267"/>
      <c r="G106" s="267"/>
      <c r="H106" s="267"/>
      <c r="I106" s="267"/>
      <c r="J106" s="268"/>
      <c r="K106" s="127"/>
    </row>
    <row r="107" spans="1:11" s="2" customFormat="1">
      <c r="A107" s="264"/>
      <c r="B107" s="266" t="s">
        <v>262</v>
      </c>
      <c r="C107" s="267"/>
      <c r="D107" s="267"/>
      <c r="E107" s="267"/>
      <c r="F107" s="267"/>
      <c r="G107" s="267"/>
      <c r="H107" s="267"/>
      <c r="I107" s="267"/>
      <c r="J107" s="268"/>
      <c r="K107" s="127"/>
    </row>
    <row r="108" spans="1:11" s="2" customFormat="1">
      <c r="A108" s="264"/>
      <c r="B108" s="266" t="s">
        <v>263</v>
      </c>
      <c r="C108" s="267"/>
      <c r="D108" s="267"/>
      <c r="E108" s="267"/>
      <c r="F108" s="267"/>
      <c r="G108" s="267"/>
      <c r="H108" s="267"/>
      <c r="I108" s="267"/>
      <c r="J108" s="268"/>
      <c r="K108" s="127"/>
    </row>
    <row r="109" spans="1:11" s="2" customFormat="1">
      <c r="A109" s="264"/>
      <c r="B109" s="266" t="s">
        <v>264</v>
      </c>
      <c r="C109" s="267"/>
      <c r="D109" s="267"/>
      <c r="E109" s="267"/>
      <c r="F109" s="267"/>
      <c r="G109" s="267"/>
      <c r="H109" s="267"/>
      <c r="I109" s="267"/>
      <c r="J109" s="268"/>
      <c r="K109" s="127"/>
    </row>
    <row r="110" spans="1:11" s="2" customFormat="1">
      <c r="A110" s="264"/>
      <c r="B110" s="266" t="s">
        <v>265</v>
      </c>
      <c r="C110" s="267"/>
      <c r="D110" s="267"/>
      <c r="E110" s="267"/>
      <c r="F110" s="267"/>
      <c r="G110" s="267"/>
      <c r="H110" s="267"/>
      <c r="I110" s="267"/>
      <c r="J110" s="268"/>
      <c r="K110" s="127"/>
    </row>
    <row r="111" spans="1:11" s="2" customFormat="1">
      <c r="A111" s="265"/>
      <c r="B111" s="273"/>
      <c r="C111" s="274"/>
      <c r="D111" s="274"/>
      <c r="E111" s="274"/>
      <c r="F111" s="274"/>
      <c r="G111" s="274"/>
      <c r="H111" s="274"/>
      <c r="I111" s="274"/>
      <c r="J111" s="275"/>
      <c r="K111" s="127"/>
    </row>
    <row r="112" spans="1:11">
      <c r="A112" s="127"/>
      <c r="B112" s="127"/>
      <c r="C112" s="127"/>
      <c r="D112" s="127"/>
      <c r="E112" s="127"/>
      <c r="F112" s="127"/>
      <c r="G112" s="127"/>
      <c r="H112" s="127"/>
      <c r="I112" s="127"/>
      <c r="J112" s="127"/>
      <c r="K112" s="127"/>
    </row>
    <row r="113" spans="1:11">
      <c r="A113" s="178" t="s">
        <v>13</v>
      </c>
      <c r="B113" s="152"/>
      <c r="C113" s="152"/>
      <c r="D113" s="152"/>
      <c r="E113" s="152"/>
      <c r="F113" s="152"/>
      <c r="G113" s="152"/>
      <c r="H113" s="152"/>
      <c r="I113" s="152"/>
      <c r="J113" s="153"/>
      <c r="K113" s="127"/>
    </row>
    <row r="114" spans="1:11">
      <c r="A114" s="179"/>
      <c r="B114" s="183"/>
      <c r="C114" s="181"/>
      <c r="D114" s="181"/>
      <c r="E114" s="190"/>
      <c r="F114" s="181"/>
      <c r="G114" s="181"/>
      <c r="H114" s="190"/>
      <c r="I114" s="181"/>
      <c r="J114" s="182"/>
      <c r="K114" s="127"/>
    </row>
    <row r="115" spans="1:11" s="2" customFormat="1">
      <c r="A115" s="179"/>
      <c r="B115" s="183" t="s">
        <v>270</v>
      </c>
      <c r="C115" s="190" t="s">
        <v>271</v>
      </c>
      <c r="D115" s="190"/>
      <c r="E115" s="190"/>
      <c r="F115" s="190"/>
      <c r="G115" s="190"/>
      <c r="H115" s="190"/>
      <c r="I115" s="190"/>
      <c r="J115" s="182"/>
      <c r="K115" s="127"/>
    </row>
    <row r="116" spans="1:11" s="2" customFormat="1">
      <c r="A116" s="179"/>
      <c r="B116" s="183"/>
      <c r="C116" s="190" t="s">
        <v>272</v>
      </c>
      <c r="D116" s="190"/>
      <c r="E116" s="190"/>
      <c r="F116" s="190"/>
      <c r="G116" s="190"/>
      <c r="H116" s="190"/>
      <c r="I116" s="190"/>
      <c r="J116" s="182"/>
      <c r="K116" s="127"/>
    </row>
    <row r="117" spans="1:11" s="2" customFormat="1">
      <c r="A117" s="179"/>
      <c r="B117" s="183"/>
      <c r="C117" s="190" t="s">
        <v>273</v>
      </c>
      <c r="D117" s="190"/>
      <c r="E117" s="190"/>
      <c r="F117" s="190"/>
      <c r="G117" s="190"/>
      <c r="H117" s="190"/>
      <c r="I117" s="190"/>
      <c r="J117" s="182"/>
      <c r="K117" s="127"/>
    </row>
    <row r="118" spans="1:11" s="2" customFormat="1">
      <c r="A118" s="179"/>
      <c r="B118" s="183"/>
      <c r="C118" s="190"/>
      <c r="D118" s="190"/>
      <c r="E118" s="190"/>
      <c r="F118" s="190"/>
      <c r="G118" s="190"/>
      <c r="H118" s="190"/>
      <c r="I118" s="190"/>
      <c r="J118" s="182"/>
      <c r="K118" s="127"/>
    </row>
    <row r="119" spans="1:11" s="2" customFormat="1">
      <c r="A119" s="179"/>
      <c r="B119" s="183" t="s">
        <v>244</v>
      </c>
      <c r="C119" s="190" t="s">
        <v>245</v>
      </c>
      <c r="D119" s="190"/>
      <c r="E119" s="190"/>
      <c r="F119" s="190"/>
      <c r="G119" s="190"/>
      <c r="H119" s="190"/>
      <c r="I119" s="190"/>
      <c r="J119" s="182"/>
      <c r="K119" s="127"/>
    </row>
    <row r="120" spans="1:11" s="2" customFormat="1">
      <c r="A120" s="179"/>
      <c r="B120" s="183"/>
      <c r="C120" s="190" t="s">
        <v>275</v>
      </c>
      <c r="D120" s="190"/>
      <c r="E120" s="190"/>
      <c r="F120" s="190"/>
      <c r="G120" s="190"/>
      <c r="H120" s="190"/>
      <c r="I120" s="190"/>
      <c r="J120" s="182"/>
      <c r="K120" s="127"/>
    </row>
    <row r="121" spans="1:11" s="2" customFormat="1">
      <c r="A121" s="179"/>
      <c r="B121" s="183"/>
      <c r="C121" s="190" t="s">
        <v>276</v>
      </c>
      <c r="D121" s="190"/>
      <c r="E121" s="190"/>
      <c r="F121" s="190"/>
      <c r="G121" s="190"/>
      <c r="H121" s="190"/>
      <c r="I121" s="190"/>
      <c r="J121" s="182"/>
      <c r="K121" s="127"/>
    </row>
    <row r="122" spans="1:11" s="2" customFormat="1">
      <c r="A122" s="179"/>
      <c r="B122" s="183"/>
      <c r="C122" s="190"/>
      <c r="D122" s="190"/>
      <c r="E122" s="190"/>
      <c r="F122" s="190"/>
      <c r="G122" s="190"/>
      <c r="H122" s="190"/>
      <c r="I122" s="190"/>
      <c r="J122" s="182"/>
      <c r="K122" s="127"/>
    </row>
    <row r="123" spans="1:11" s="2" customFormat="1">
      <c r="A123" s="179"/>
      <c r="B123" s="183" t="s">
        <v>243</v>
      </c>
      <c r="C123" s="190" t="s">
        <v>234</v>
      </c>
      <c r="D123" s="190"/>
      <c r="E123" s="190"/>
      <c r="F123" s="190"/>
      <c r="G123" s="190"/>
      <c r="H123" s="190"/>
      <c r="I123" s="190"/>
      <c r="J123" s="182"/>
      <c r="K123" s="127"/>
    </row>
    <row r="124" spans="1:11" s="2" customFormat="1">
      <c r="A124" s="179"/>
      <c r="B124" s="183"/>
      <c r="C124" s="190" t="s">
        <v>236</v>
      </c>
      <c r="D124" s="190"/>
      <c r="E124" s="190"/>
      <c r="F124" s="190"/>
      <c r="G124" s="190"/>
      <c r="H124" s="190"/>
      <c r="I124" s="190"/>
      <c r="J124" s="182"/>
      <c r="K124" s="127"/>
    </row>
    <row r="125" spans="1:11" s="2" customFormat="1">
      <c r="A125" s="179"/>
      <c r="B125" s="183"/>
      <c r="C125" s="190" t="s">
        <v>237</v>
      </c>
      <c r="D125" s="190"/>
      <c r="E125" s="190"/>
      <c r="F125" s="190"/>
      <c r="G125" s="190"/>
      <c r="H125" s="190"/>
      <c r="I125" s="190"/>
      <c r="J125" s="182"/>
      <c r="K125" s="127"/>
    </row>
    <row r="126" spans="1:11" s="2" customFormat="1">
      <c r="A126" s="179"/>
      <c r="B126" s="183"/>
      <c r="C126" s="190"/>
      <c r="D126" s="190"/>
      <c r="E126" s="190"/>
      <c r="F126" s="190"/>
      <c r="G126" s="190"/>
      <c r="H126" s="190"/>
      <c r="I126" s="190"/>
      <c r="J126" s="182"/>
      <c r="K126" s="127"/>
    </row>
    <row r="127" spans="1:11">
      <c r="A127" s="179"/>
      <c r="B127" s="180" t="s">
        <v>242</v>
      </c>
      <c r="C127" s="181" t="s">
        <v>14</v>
      </c>
      <c r="D127" s="181"/>
      <c r="E127" s="190"/>
      <c r="F127" s="181"/>
      <c r="G127" s="181"/>
      <c r="H127" s="190"/>
      <c r="I127" s="181"/>
      <c r="J127" s="182"/>
      <c r="K127" s="127"/>
    </row>
    <row r="128" spans="1:11">
      <c r="A128" s="179"/>
      <c r="B128" s="183"/>
      <c r="C128" s="181"/>
      <c r="D128" s="181"/>
      <c r="E128" s="190"/>
      <c r="F128" s="181"/>
      <c r="G128" s="181"/>
      <c r="H128" s="190"/>
      <c r="I128" s="181"/>
      <c r="J128" s="182"/>
      <c r="K128" s="127"/>
    </row>
    <row r="129" spans="1:11">
      <c r="A129" s="179"/>
      <c r="B129" s="180" t="s">
        <v>241</v>
      </c>
      <c r="C129" s="190" t="s">
        <v>15</v>
      </c>
      <c r="D129" s="181"/>
      <c r="E129" s="190"/>
      <c r="F129" s="181"/>
      <c r="G129" s="181"/>
      <c r="H129" s="190"/>
      <c r="I129" s="181"/>
      <c r="J129" s="182"/>
      <c r="K129" s="127"/>
    </row>
    <row r="130" spans="1:11">
      <c r="A130" s="179"/>
      <c r="B130" s="183"/>
      <c r="C130" s="190" t="s">
        <v>16</v>
      </c>
      <c r="D130" s="181"/>
      <c r="E130" s="190"/>
      <c r="F130" s="181"/>
      <c r="G130" s="181"/>
      <c r="H130" s="190"/>
      <c r="I130" s="181"/>
      <c r="J130" s="182"/>
      <c r="K130" s="127"/>
    </row>
    <row r="131" spans="1:11">
      <c r="A131" s="179"/>
      <c r="B131" s="183"/>
      <c r="C131" s="190" t="s">
        <v>17</v>
      </c>
      <c r="D131" s="181"/>
      <c r="E131" s="190"/>
      <c r="F131" s="181"/>
      <c r="G131" s="181"/>
      <c r="H131" s="190"/>
      <c r="I131" s="181"/>
      <c r="J131" s="182"/>
      <c r="K131" s="127"/>
    </row>
    <row r="132" spans="1:11">
      <c r="A132" s="179"/>
      <c r="B132" s="183"/>
      <c r="C132" s="190" t="s">
        <v>18</v>
      </c>
      <c r="D132" s="181"/>
      <c r="E132" s="190"/>
      <c r="F132" s="181"/>
      <c r="G132" s="181"/>
      <c r="H132" s="190"/>
      <c r="I132" s="181"/>
      <c r="J132" s="182"/>
      <c r="K132" s="127"/>
    </row>
    <row r="133" spans="1:11">
      <c r="A133" s="179"/>
      <c r="B133" s="183"/>
      <c r="C133" s="190" t="s">
        <v>19</v>
      </c>
      <c r="D133" s="181"/>
      <c r="E133" s="190"/>
      <c r="F133" s="181"/>
      <c r="G133" s="181"/>
      <c r="H133" s="190"/>
      <c r="I133" s="181"/>
      <c r="J133" s="182"/>
      <c r="K133" s="127"/>
    </row>
    <row r="134" spans="1:11">
      <c r="A134" s="179"/>
      <c r="B134" s="183"/>
      <c r="C134" s="190" t="s">
        <v>20</v>
      </c>
      <c r="D134" s="181"/>
      <c r="E134" s="190"/>
      <c r="F134" s="181"/>
      <c r="G134" s="181"/>
      <c r="H134" s="190"/>
      <c r="I134" s="181"/>
      <c r="J134" s="182"/>
      <c r="K134" s="127"/>
    </row>
    <row r="135" spans="1:11">
      <c r="A135" s="179"/>
      <c r="B135" s="183"/>
      <c r="C135" s="181"/>
      <c r="D135" s="181"/>
      <c r="E135" s="190"/>
      <c r="F135" s="181"/>
      <c r="G135" s="181"/>
      <c r="H135" s="190"/>
      <c r="I135" s="181"/>
      <c r="J135" s="182"/>
      <c r="K135" s="127"/>
    </row>
    <row r="136" spans="1:11">
      <c r="A136" s="179"/>
      <c r="B136" s="180" t="s">
        <v>238</v>
      </c>
      <c r="C136" s="190" t="s">
        <v>21</v>
      </c>
      <c r="D136" s="181"/>
      <c r="E136" s="190"/>
      <c r="F136" s="181"/>
      <c r="G136" s="181"/>
      <c r="H136" s="190"/>
      <c r="I136" s="181"/>
      <c r="J136" s="182"/>
      <c r="K136" s="127"/>
    </row>
    <row r="137" spans="1:11">
      <c r="A137" s="179"/>
      <c r="B137" s="183"/>
      <c r="C137" s="190" t="s">
        <v>22</v>
      </c>
      <c r="D137" s="181"/>
      <c r="E137" s="190"/>
      <c r="F137" s="181"/>
      <c r="G137" s="181"/>
      <c r="H137" s="190"/>
      <c r="I137" s="181"/>
      <c r="J137" s="182"/>
      <c r="K137" s="127"/>
    </row>
    <row r="138" spans="1:11">
      <c r="A138" s="179"/>
      <c r="B138" s="183"/>
      <c r="C138" s="181"/>
      <c r="D138" s="181"/>
      <c r="E138" s="190"/>
      <c r="F138" s="181"/>
      <c r="G138" s="181"/>
      <c r="H138" s="190"/>
      <c r="I138" s="181"/>
      <c r="J138" s="182"/>
      <c r="K138" s="127"/>
    </row>
    <row r="139" spans="1:11">
      <c r="A139" s="179"/>
      <c r="B139" s="180" t="s">
        <v>240</v>
      </c>
      <c r="C139" s="190" t="s">
        <v>23</v>
      </c>
      <c r="D139" s="181"/>
      <c r="E139" s="190"/>
      <c r="F139" s="181"/>
      <c r="G139" s="181"/>
      <c r="H139" s="190"/>
      <c r="I139" s="181"/>
      <c r="J139" s="182"/>
      <c r="K139" s="127"/>
    </row>
    <row r="140" spans="1:11">
      <c r="A140" s="179"/>
      <c r="B140" s="183"/>
      <c r="C140" s="181"/>
      <c r="D140" s="181"/>
      <c r="E140" s="190"/>
      <c r="F140" s="181"/>
      <c r="G140" s="181"/>
      <c r="H140" s="190"/>
      <c r="I140" s="181"/>
      <c r="J140" s="182"/>
      <c r="K140" s="127"/>
    </row>
    <row r="141" spans="1:11">
      <c r="A141" s="179"/>
      <c r="B141" s="180" t="s">
        <v>239</v>
      </c>
      <c r="C141" s="190" t="s">
        <v>24</v>
      </c>
      <c r="D141" s="181"/>
      <c r="E141" s="190"/>
      <c r="F141" s="181"/>
      <c r="G141" s="181"/>
      <c r="H141" s="190"/>
      <c r="I141" s="181"/>
      <c r="J141" s="182"/>
      <c r="K141" s="127"/>
    </row>
    <row r="142" spans="1:11">
      <c r="A142" s="179"/>
      <c r="B142" s="183"/>
      <c r="C142" s="190" t="s">
        <v>25</v>
      </c>
      <c r="D142" s="181"/>
      <c r="E142" s="190"/>
      <c r="F142" s="181"/>
      <c r="G142" s="181"/>
      <c r="H142" s="190"/>
      <c r="I142" s="181"/>
      <c r="J142" s="182"/>
      <c r="K142" s="127"/>
    </row>
    <row r="143" spans="1:11">
      <c r="A143" s="189"/>
      <c r="B143" s="186"/>
      <c r="C143" s="187"/>
      <c r="D143" s="187"/>
      <c r="E143" s="187"/>
      <c r="F143" s="187"/>
      <c r="G143" s="187"/>
      <c r="H143" s="187"/>
      <c r="I143" s="187"/>
      <c r="J143" s="188"/>
      <c r="K143" s="127"/>
    </row>
    <row r="144" spans="1:11">
      <c r="A144" s="127"/>
      <c r="B144" s="127"/>
      <c r="C144" s="127"/>
      <c r="D144" s="127"/>
      <c r="E144" s="127"/>
      <c r="F144" s="127"/>
      <c r="G144" s="127"/>
      <c r="H144" s="127"/>
      <c r="I144" s="127"/>
      <c r="J144" s="127"/>
      <c r="K144" s="127"/>
    </row>
  </sheetData>
  <sheetProtection sheet="1" objects="1"/>
  <phoneticPr fontId="11"/>
  <pageMargins left="0.69930555555555596" right="0.69930555555555596"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7EBCE6-9DF8-48AC-94E8-B830BD97C85D}">
  <dimension ref="A1:Q162"/>
  <sheetViews>
    <sheetView workbookViewId="0">
      <pane xSplit="4" ySplit="4" topLeftCell="E5" activePane="bottomRight" state="frozen"/>
      <selection pane="topRight"/>
      <selection pane="bottomLeft"/>
      <selection pane="bottomRight" activeCell="F6" sqref="F6"/>
    </sheetView>
  </sheetViews>
  <sheetFormatPr defaultColWidth="9" defaultRowHeight="15.75"/>
  <cols>
    <col min="1" max="1" width="2.5" style="2" customWidth="1"/>
    <col min="2" max="2" width="5.75" style="2" customWidth="1"/>
    <col min="3" max="3" width="3.375" style="2" customWidth="1"/>
    <col min="4" max="4" width="5.75" style="2" customWidth="1"/>
    <col min="5" max="5" width="0.25" style="2" customWidth="1"/>
    <col min="6" max="6" width="13.75" style="2" customWidth="1"/>
    <col min="7" max="7" width="0.25" style="2" customWidth="1"/>
    <col min="8" max="8" width="6" style="2" customWidth="1"/>
    <col min="9" max="11" width="8" style="2" customWidth="1"/>
    <col min="12" max="17" width="9.5" style="2" customWidth="1"/>
    <col min="18" max="16384" width="9" style="2"/>
  </cols>
  <sheetData>
    <row r="1" spans="1:17">
      <c r="A1" s="2" t="s">
        <v>248</v>
      </c>
    </row>
    <row r="2" spans="1:17" ht="16.5" thickBot="1"/>
    <row r="3" spans="1:17">
      <c r="B3" s="238" t="s">
        <v>26</v>
      </c>
      <c r="C3" s="239"/>
      <c r="D3" s="239"/>
      <c r="E3" s="240"/>
      <c r="F3" s="239" t="s">
        <v>27</v>
      </c>
      <c r="G3" s="240"/>
      <c r="H3" s="241" t="s">
        <v>28</v>
      </c>
      <c r="I3" s="213" t="s">
        <v>29</v>
      </c>
      <c r="J3" s="212"/>
      <c r="K3" s="212"/>
      <c r="L3" s="212" t="s">
        <v>30</v>
      </c>
      <c r="M3" s="212"/>
      <c r="N3" s="212"/>
      <c r="O3" s="212" t="s">
        <v>31</v>
      </c>
      <c r="P3" s="212"/>
      <c r="Q3" s="214"/>
    </row>
    <row r="4" spans="1:17">
      <c r="B4" s="242"/>
      <c r="C4" s="243"/>
      <c r="D4" s="243"/>
      <c r="E4" s="244"/>
      <c r="F4" s="243"/>
      <c r="G4" s="244"/>
      <c r="H4" s="245"/>
      <c r="I4" s="215" t="s">
        <v>34</v>
      </c>
      <c r="J4" s="216" t="s">
        <v>35</v>
      </c>
      <c r="K4" s="217" t="s">
        <v>36</v>
      </c>
      <c r="L4" s="218" t="s">
        <v>34</v>
      </c>
      <c r="M4" s="216" t="s">
        <v>35</v>
      </c>
      <c r="N4" s="217" t="s">
        <v>36</v>
      </c>
      <c r="O4" s="218" t="s">
        <v>34</v>
      </c>
      <c r="P4" s="216" t="s">
        <v>35</v>
      </c>
      <c r="Q4" s="219" t="s">
        <v>36</v>
      </c>
    </row>
    <row r="5" spans="1:17" ht="1.5" customHeight="1">
      <c r="B5" s="220"/>
      <c r="C5" s="211"/>
      <c r="D5" s="211"/>
      <c r="E5" s="211"/>
      <c r="F5" s="211"/>
      <c r="G5" s="211"/>
      <c r="H5" s="221"/>
      <c r="I5" s="215"/>
      <c r="J5" s="216"/>
      <c r="K5" s="217"/>
      <c r="L5" s="218"/>
      <c r="M5" s="216"/>
      <c r="N5" s="217"/>
      <c r="O5" s="218"/>
      <c r="P5" s="216"/>
      <c r="Q5" s="219"/>
    </row>
    <row r="6" spans="1:17">
      <c r="B6" s="228" t="s">
        <v>37</v>
      </c>
      <c r="C6" s="229" t="s">
        <v>38</v>
      </c>
      <c r="D6" s="230" t="s">
        <v>39</v>
      </c>
      <c r="E6" s="229"/>
      <c r="F6" s="22" t="s">
        <v>143</v>
      </c>
      <c r="G6" s="282"/>
      <c r="H6" s="234">
        <f>IF($F6="","",INDEX(PR版マスタ!$C$7:$X$105,MATCH(ROW()-ROW($H$6)+1,Org版マスタ!$Y$7:$Y$105,0),MATCH($F6,Org版マスタ!$C$5:$X$5,0)))</f>
        <v>5</v>
      </c>
      <c r="I6" s="235">
        <f>(ROW()-ROW($H$6))+$H6</f>
        <v>5</v>
      </c>
      <c r="J6" s="236">
        <f>FLOOR((ROW()-ROW($H$6))+$H6*1.25,1)</f>
        <v>6</v>
      </c>
      <c r="K6" s="237">
        <f>FLOOR((ROW()-ROW($H$6))+$H6*1.5,1)</f>
        <v>7</v>
      </c>
      <c r="L6" s="222">
        <f>32+I6</f>
        <v>37</v>
      </c>
      <c r="M6" s="223">
        <f>32+J6</f>
        <v>38</v>
      </c>
      <c r="N6" s="224">
        <f>32+K6</f>
        <v>39</v>
      </c>
      <c r="O6" s="222">
        <f t="shared" ref="O6:Q69" si="0">O7+I6</f>
        <v>9942</v>
      </c>
      <c r="P6" s="223">
        <f t="shared" si="0"/>
        <v>11173</v>
      </c>
      <c r="Q6" s="225">
        <f t="shared" si="0"/>
        <v>12449</v>
      </c>
    </row>
    <row r="7" spans="1:17">
      <c r="B7" s="228" t="s">
        <v>39</v>
      </c>
      <c r="C7" s="229" t="s">
        <v>38</v>
      </c>
      <c r="D7" s="230" t="s">
        <v>41</v>
      </c>
      <c r="E7" s="230"/>
      <c r="F7" s="22" t="s">
        <v>143</v>
      </c>
      <c r="G7" s="27"/>
      <c r="H7" s="234">
        <f>IF($F7="","",INDEX(PR版マスタ!$C$7:$X$105,MATCH(ROW()-ROW($H$6)+1,Org版マスタ!$Y$7:$Y$105,0),MATCH($F7,Org版マスタ!$C$5:$X$5,0)))</f>
        <v>5</v>
      </c>
      <c r="I7" s="235">
        <f t="shared" ref="I7:I70" si="1">(ROW()-ROW($H$6))+$H7</f>
        <v>6</v>
      </c>
      <c r="J7" s="236">
        <f t="shared" ref="J7:J70" si="2">FLOOR((ROW()-ROW($H$6))+$H7*1.25,1)</f>
        <v>7</v>
      </c>
      <c r="K7" s="237">
        <f t="shared" ref="K7:K70" si="3">FLOOR((ROW()-ROW($H$6))+$H7*1.5,1)</f>
        <v>8</v>
      </c>
      <c r="L7" s="226">
        <f>L6+I7</f>
        <v>43</v>
      </c>
      <c r="M7" s="223">
        <f t="shared" ref="M7:N22" si="4">M6+J7</f>
        <v>45</v>
      </c>
      <c r="N7" s="227">
        <f t="shared" si="4"/>
        <v>47</v>
      </c>
      <c r="O7" s="222">
        <f t="shared" si="0"/>
        <v>9937</v>
      </c>
      <c r="P7" s="223">
        <f t="shared" si="0"/>
        <v>11167</v>
      </c>
      <c r="Q7" s="225">
        <f t="shared" si="0"/>
        <v>12442</v>
      </c>
    </row>
    <row r="8" spans="1:17">
      <c r="B8" s="228" t="s">
        <v>41</v>
      </c>
      <c r="C8" s="229" t="s">
        <v>38</v>
      </c>
      <c r="D8" s="230" t="s">
        <v>42</v>
      </c>
      <c r="E8" s="230"/>
      <c r="F8" s="22" t="s">
        <v>143</v>
      </c>
      <c r="G8" s="27"/>
      <c r="H8" s="234">
        <f>IF($F8="","",INDEX(PR版マスタ!$C$7:$X$105,MATCH(ROW()-ROW($H$6)+1,Org版マスタ!$Y$7:$Y$105,0),MATCH($F8,Org版マスタ!$C$5:$X$5,0)))</f>
        <v>5</v>
      </c>
      <c r="I8" s="235">
        <f t="shared" si="1"/>
        <v>7</v>
      </c>
      <c r="J8" s="236">
        <f t="shared" si="2"/>
        <v>8</v>
      </c>
      <c r="K8" s="237">
        <f t="shared" si="3"/>
        <v>9</v>
      </c>
      <c r="L8" s="226">
        <f t="shared" ref="L8:N23" si="5">L7+I8</f>
        <v>50</v>
      </c>
      <c r="M8" s="223">
        <f t="shared" si="4"/>
        <v>53</v>
      </c>
      <c r="N8" s="227">
        <f t="shared" si="4"/>
        <v>56</v>
      </c>
      <c r="O8" s="222">
        <f t="shared" si="0"/>
        <v>9931</v>
      </c>
      <c r="P8" s="223">
        <f t="shared" si="0"/>
        <v>11160</v>
      </c>
      <c r="Q8" s="225">
        <f t="shared" si="0"/>
        <v>12434</v>
      </c>
    </row>
    <row r="9" spans="1:17">
      <c r="B9" s="228" t="s">
        <v>42</v>
      </c>
      <c r="C9" s="229" t="s">
        <v>38</v>
      </c>
      <c r="D9" s="230" t="s">
        <v>43</v>
      </c>
      <c r="E9" s="230"/>
      <c r="F9" s="22" t="s">
        <v>50</v>
      </c>
      <c r="G9" s="27"/>
      <c r="H9" s="234">
        <f>IF($F9="","",INDEX(PR版マスタ!$C$7:$X$105,MATCH(ROW()-ROW($H$6)+1,Org版マスタ!$Y$7:$Y$105,0),MATCH($F9,Org版マスタ!$C$5:$X$5,0)))</f>
        <v>7</v>
      </c>
      <c r="I9" s="235">
        <f t="shared" si="1"/>
        <v>10</v>
      </c>
      <c r="J9" s="236">
        <f t="shared" si="2"/>
        <v>11</v>
      </c>
      <c r="K9" s="237">
        <f t="shared" si="3"/>
        <v>13</v>
      </c>
      <c r="L9" s="226">
        <f t="shared" si="5"/>
        <v>60</v>
      </c>
      <c r="M9" s="223">
        <f t="shared" si="4"/>
        <v>64</v>
      </c>
      <c r="N9" s="227">
        <f t="shared" si="4"/>
        <v>69</v>
      </c>
      <c r="O9" s="222">
        <f t="shared" si="0"/>
        <v>9924</v>
      </c>
      <c r="P9" s="223">
        <f t="shared" si="0"/>
        <v>11152</v>
      </c>
      <c r="Q9" s="225">
        <f t="shared" si="0"/>
        <v>12425</v>
      </c>
    </row>
    <row r="10" spans="1:17">
      <c r="B10" s="228" t="s">
        <v>43</v>
      </c>
      <c r="C10" s="229" t="s">
        <v>38</v>
      </c>
      <c r="D10" s="230" t="s">
        <v>44</v>
      </c>
      <c r="E10" s="230"/>
      <c r="F10" s="22" t="s">
        <v>50</v>
      </c>
      <c r="G10" s="27"/>
      <c r="H10" s="234">
        <f>IF($F10="","",INDEX(PR版マスタ!$C$7:$X$105,MATCH(ROW()-ROW($H$6)+1,Org版マスタ!$Y$7:$Y$105,0),MATCH($F10,Org版マスタ!$C$5:$X$5,0)))</f>
        <v>8</v>
      </c>
      <c r="I10" s="235">
        <f t="shared" si="1"/>
        <v>12</v>
      </c>
      <c r="J10" s="236">
        <f t="shared" si="2"/>
        <v>14</v>
      </c>
      <c r="K10" s="237">
        <f t="shared" si="3"/>
        <v>16</v>
      </c>
      <c r="L10" s="226">
        <f t="shared" si="5"/>
        <v>72</v>
      </c>
      <c r="M10" s="223">
        <f t="shared" si="4"/>
        <v>78</v>
      </c>
      <c r="N10" s="227">
        <f t="shared" si="4"/>
        <v>85</v>
      </c>
      <c r="O10" s="222">
        <f t="shared" si="0"/>
        <v>9914</v>
      </c>
      <c r="P10" s="223">
        <f t="shared" si="0"/>
        <v>11141</v>
      </c>
      <c r="Q10" s="225">
        <f t="shared" si="0"/>
        <v>12412</v>
      </c>
    </row>
    <row r="11" spans="1:17">
      <c r="B11" s="228" t="s">
        <v>44</v>
      </c>
      <c r="C11" s="229" t="s">
        <v>38</v>
      </c>
      <c r="D11" s="230" t="s">
        <v>45</v>
      </c>
      <c r="E11" s="230"/>
      <c r="F11" s="22" t="s">
        <v>50</v>
      </c>
      <c r="G11" s="27"/>
      <c r="H11" s="234">
        <f>IF($F11="","",INDEX(PR版マスタ!$C$7:$X$105,MATCH(ROW()-ROW($H$6)+1,Org版マスタ!$Y$7:$Y$105,0),MATCH($F11,Org版マスタ!$C$5:$X$5,0)))</f>
        <v>8</v>
      </c>
      <c r="I11" s="235">
        <f t="shared" si="1"/>
        <v>13</v>
      </c>
      <c r="J11" s="236">
        <f t="shared" si="2"/>
        <v>15</v>
      </c>
      <c r="K11" s="237">
        <f t="shared" si="3"/>
        <v>17</v>
      </c>
      <c r="L11" s="226">
        <f t="shared" si="5"/>
        <v>85</v>
      </c>
      <c r="M11" s="223">
        <f t="shared" si="4"/>
        <v>93</v>
      </c>
      <c r="N11" s="227">
        <f t="shared" si="4"/>
        <v>102</v>
      </c>
      <c r="O11" s="222">
        <f t="shared" si="0"/>
        <v>9902</v>
      </c>
      <c r="P11" s="223">
        <f t="shared" si="0"/>
        <v>11127</v>
      </c>
      <c r="Q11" s="225">
        <f t="shared" si="0"/>
        <v>12396</v>
      </c>
    </row>
    <row r="12" spans="1:17">
      <c r="B12" s="228" t="s">
        <v>45</v>
      </c>
      <c r="C12" s="229" t="s">
        <v>38</v>
      </c>
      <c r="D12" s="230" t="s">
        <v>46</v>
      </c>
      <c r="E12" s="230"/>
      <c r="F12" s="22" t="s">
        <v>50</v>
      </c>
      <c r="G12" s="27"/>
      <c r="H12" s="234">
        <f>IF($F12="","",INDEX(PR版マスタ!$C$7:$X$105,MATCH(ROW()-ROW($H$6)+1,Org版マスタ!$Y$7:$Y$105,0),MATCH($F12,Org版マスタ!$C$5:$X$5,0)))</f>
        <v>9</v>
      </c>
      <c r="I12" s="235">
        <f t="shared" si="1"/>
        <v>15</v>
      </c>
      <c r="J12" s="236">
        <f t="shared" si="2"/>
        <v>17</v>
      </c>
      <c r="K12" s="237">
        <f t="shared" si="3"/>
        <v>19</v>
      </c>
      <c r="L12" s="226">
        <f t="shared" si="5"/>
        <v>100</v>
      </c>
      <c r="M12" s="223">
        <f t="shared" si="4"/>
        <v>110</v>
      </c>
      <c r="N12" s="227">
        <f t="shared" si="4"/>
        <v>121</v>
      </c>
      <c r="O12" s="222">
        <f t="shared" si="0"/>
        <v>9889</v>
      </c>
      <c r="P12" s="223">
        <f t="shared" si="0"/>
        <v>11112</v>
      </c>
      <c r="Q12" s="225">
        <f t="shared" si="0"/>
        <v>12379</v>
      </c>
    </row>
    <row r="13" spans="1:17">
      <c r="B13" s="228" t="s">
        <v>46</v>
      </c>
      <c r="C13" s="229" t="s">
        <v>38</v>
      </c>
      <c r="D13" s="230" t="s">
        <v>47</v>
      </c>
      <c r="E13" s="230"/>
      <c r="F13" s="22" t="s">
        <v>50</v>
      </c>
      <c r="G13" s="27"/>
      <c r="H13" s="234">
        <f>IF($F13="","",INDEX(PR版マスタ!$C$7:$X$105,MATCH(ROW()-ROW($H$6)+1,Org版マスタ!$Y$7:$Y$105,0),MATCH($F13,Org版マスタ!$C$5:$X$5,0)))</f>
        <v>9</v>
      </c>
      <c r="I13" s="235">
        <f t="shared" si="1"/>
        <v>16</v>
      </c>
      <c r="J13" s="236">
        <f t="shared" si="2"/>
        <v>18</v>
      </c>
      <c r="K13" s="237">
        <f t="shared" si="3"/>
        <v>20</v>
      </c>
      <c r="L13" s="226">
        <f t="shared" si="5"/>
        <v>116</v>
      </c>
      <c r="M13" s="223">
        <f t="shared" si="4"/>
        <v>128</v>
      </c>
      <c r="N13" s="227">
        <f t="shared" si="4"/>
        <v>141</v>
      </c>
      <c r="O13" s="222">
        <f t="shared" si="0"/>
        <v>9874</v>
      </c>
      <c r="P13" s="223">
        <f t="shared" si="0"/>
        <v>11095</v>
      </c>
      <c r="Q13" s="225">
        <f t="shared" si="0"/>
        <v>12360</v>
      </c>
    </row>
    <row r="14" spans="1:17">
      <c r="B14" s="228" t="s">
        <v>47</v>
      </c>
      <c r="C14" s="229" t="s">
        <v>38</v>
      </c>
      <c r="D14" s="230" t="s">
        <v>48</v>
      </c>
      <c r="E14" s="230"/>
      <c r="F14" s="22" t="s">
        <v>50</v>
      </c>
      <c r="G14" s="27"/>
      <c r="H14" s="234">
        <f>IF($F14="","",INDEX(PR版マスタ!$C$7:$X$105,MATCH(ROW()-ROW($H$6)+1,Org版マスタ!$Y$7:$Y$105,0),MATCH($F14,Org版マスタ!$C$5:$X$5,0)))</f>
        <v>10</v>
      </c>
      <c r="I14" s="235">
        <f t="shared" si="1"/>
        <v>18</v>
      </c>
      <c r="J14" s="236">
        <f t="shared" si="2"/>
        <v>20</v>
      </c>
      <c r="K14" s="237">
        <f t="shared" si="3"/>
        <v>23</v>
      </c>
      <c r="L14" s="226">
        <f t="shared" si="5"/>
        <v>134</v>
      </c>
      <c r="M14" s="223">
        <f t="shared" si="4"/>
        <v>148</v>
      </c>
      <c r="N14" s="227">
        <f t="shared" si="4"/>
        <v>164</v>
      </c>
      <c r="O14" s="222">
        <f t="shared" si="0"/>
        <v>9858</v>
      </c>
      <c r="P14" s="223">
        <f t="shared" si="0"/>
        <v>11077</v>
      </c>
      <c r="Q14" s="225">
        <f t="shared" si="0"/>
        <v>12340</v>
      </c>
    </row>
    <row r="15" spans="1:17">
      <c r="B15" s="228" t="s">
        <v>48</v>
      </c>
      <c r="C15" s="229" t="s">
        <v>38</v>
      </c>
      <c r="D15" s="230" t="s">
        <v>49</v>
      </c>
      <c r="E15" s="230"/>
      <c r="F15" s="22" t="s">
        <v>50</v>
      </c>
      <c r="G15" s="27"/>
      <c r="H15" s="234">
        <f>IF($F15="","",INDEX(PR版マスタ!$C$7:$X$105,MATCH(ROW()-ROW($H$6)+1,Org版マスタ!$Y$7:$Y$105,0),MATCH($F15,Org版マスタ!$C$5:$X$5,0)))</f>
        <v>10</v>
      </c>
      <c r="I15" s="235">
        <f t="shared" si="1"/>
        <v>19</v>
      </c>
      <c r="J15" s="236">
        <f t="shared" si="2"/>
        <v>21</v>
      </c>
      <c r="K15" s="237">
        <f t="shared" si="3"/>
        <v>24</v>
      </c>
      <c r="L15" s="226">
        <f t="shared" si="5"/>
        <v>153</v>
      </c>
      <c r="M15" s="223">
        <f t="shared" si="4"/>
        <v>169</v>
      </c>
      <c r="N15" s="227">
        <f t="shared" si="4"/>
        <v>188</v>
      </c>
      <c r="O15" s="222">
        <f t="shared" si="0"/>
        <v>9840</v>
      </c>
      <c r="P15" s="223">
        <f t="shared" si="0"/>
        <v>11057</v>
      </c>
      <c r="Q15" s="225">
        <f t="shared" si="0"/>
        <v>12317</v>
      </c>
    </row>
    <row r="16" spans="1:17">
      <c r="B16" s="228" t="s">
        <v>49</v>
      </c>
      <c r="C16" s="229" t="s">
        <v>38</v>
      </c>
      <c r="D16" s="230" t="s">
        <v>51</v>
      </c>
      <c r="E16" s="230"/>
      <c r="F16" s="22" t="s">
        <v>50</v>
      </c>
      <c r="G16" s="27"/>
      <c r="H16" s="234">
        <f>IF($F16="","",INDEX(PR版マスタ!$C$7:$X$105,MATCH(ROW()-ROW($H$6)+1,Org版マスタ!$Y$7:$Y$105,0),MATCH($F16,Org版マスタ!$C$5:$X$5,0)))</f>
        <v>10</v>
      </c>
      <c r="I16" s="235">
        <f t="shared" si="1"/>
        <v>20</v>
      </c>
      <c r="J16" s="236">
        <f t="shared" si="2"/>
        <v>22</v>
      </c>
      <c r="K16" s="237">
        <f t="shared" si="3"/>
        <v>25</v>
      </c>
      <c r="L16" s="226">
        <f t="shared" si="5"/>
        <v>173</v>
      </c>
      <c r="M16" s="223">
        <f t="shared" si="4"/>
        <v>191</v>
      </c>
      <c r="N16" s="227">
        <f t="shared" si="4"/>
        <v>213</v>
      </c>
      <c r="O16" s="222">
        <f t="shared" si="0"/>
        <v>9821</v>
      </c>
      <c r="P16" s="223">
        <f t="shared" si="0"/>
        <v>11036</v>
      </c>
      <c r="Q16" s="225">
        <f t="shared" si="0"/>
        <v>12293</v>
      </c>
    </row>
    <row r="17" spans="2:17">
      <c r="B17" s="228" t="s">
        <v>51</v>
      </c>
      <c r="C17" s="229" t="s">
        <v>38</v>
      </c>
      <c r="D17" s="230" t="s">
        <v>52</v>
      </c>
      <c r="E17" s="230"/>
      <c r="F17" s="22" t="s">
        <v>50</v>
      </c>
      <c r="G17" s="27"/>
      <c r="H17" s="234">
        <f>IF($F17="","",INDEX(PR版マスタ!$C$7:$X$105,MATCH(ROW()-ROW($H$6)+1,Org版マスタ!$Y$7:$Y$105,0),MATCH($F17,Org版マスタ!$C$5:$X$5,0)))</f>
        <v>11</v>
      </c>
      <c r="I17" s="235">
        <f t="shared" si="1"/>
        <v>22</v>
      </c>
      <c r="J17" s="236">
        <f t="shared" si="2"/>
        <v>24</v>
      </c>
      <c r="K17" s="237">
        <f t="shared" si="3"/>
        <v>27</v>
      </c>
      <c r="L17" s="226">
        <f t="shared" si="5"/>
        <v>195</v>
      </c>
      <c r="M17" s="223">
        <f t="shared" si="4"/>
        <v>215</v>
      </c>
      <c r="N17" s="227">
        <f t="shared" si="4"/>
        <v>240</v>
      </c>
      <c r="O17" s="222">
        <f t="shared" si="0"/>
        <v>9801</v>
      </c>
      <c r="P17" s="223">
        <f t="shared" si="0"/>
        <v>11014</v>
      </c>
      <c r="Q17" s="225">
        <f t="shared" si="0"/>
        <v>12268</v>
      </c>
    </row>
    <row r="18" spans="2:17">
      <c r="B18" s="228" t="s">
        <v>52</v>
      </c>
      <c r="C18" s="229" t="s">
        <v>38</v>
      </c>
      <c r="D18" s="230" t="s">
        <v>53</v>
      </c>
      <c r="E18" s="230"/>
      <c r="F18" s="22" t="s">
        <v>50</v>
      </c>
      <c r="G18" s="27"/>
      <c r="H18" s="234">
        <f>IF($F18="","",INDEX(PR版マスタ!$C$7:$X$105,MATCH(ROW()-ROW($H$6)+1,Org版マスタ!$Y$7:$Y$105,0),MATCH($F18,Org版マスタ!$C$5:$X$5,0)))</f>
        <v>11</v>
      </c>
      <c r="I18" s="235">
        <f t="shared" si="1"/>
        <v>23</v>
      </c>
      <c r="J18" s="236">
        <f t="shared" si="2"/>
        <v>25</v>
      </c>
      <c r="K18" s="237">
        <f t="shared" si="3"/>
        <v>28</v>
      </c>
      <c r="L18" s="226">
        <f t="shared" si="5"/>
        <v>218</v>
      </c>
      <c r="M18" s="223">
        <f t="shared" si="4"/>
        <v>240</v>
      </c>
      <c r="N18" s="227">
        <f t="shared" si="4"/>
        <v>268</v>
      </c>
      <c r="O18" s="222">
        <f t="shared" si="0"/>
        <v>9779</v>
      </c>
      <c r="P18" s="223">
        <f t="shared" si="0"/>
        <v>10990</v>
      </c>
      <c r="Q18" s="225">
        <f t="shared" si="0"/>
        <v>12241</v>
      </c>
    </row>
    <row r="19" spans="2:17">
      <c r="B19" s="228" t="s">
        <v>53</v>
      </c>
      <c r="C19" s="229" t="s">
        <v>38</v>
      </c>
      <c r="D19" s="230" t="s">
        <v>54</v>
      </c>
      <c r="E19" s="230"/>
      <c r="F19" s="22" t="s">
        <v>50</v>
      </c>
      <c r="G19" s="27"/>
      <c r="H19" s="234">
        <f>IF($F19="","",INDEX(PR版マスタ!$C$7:$X$105,MATCH(ROW()-ROW($H$6)+1,Org版マスタ!$Y$7:$Y$105,0),MATCH($F19,Org版マスタ!$C$5:$X$5,0)))</f>
        <v>12</v>
      </c>
      <c r="I19" s="235">
        <f t="shared" si="1"/>
        <v>25</v>
      </c>
      <c r="J19" s="236">
        <f t="shared" si="2"/>
        <v>28</v>
      </c>
      <c r="K19" s="237">
        <f t="shared" si="3"/>
        <v>31</v>
      </c>
      <c r="L19" s="226">
        <f t="shared" si="5"/>
        <v>243</v>
      </c>
      <c r="M19" s="223">
        <f t="shared" si="4"/>
        <v>268</v>
      </c>
      <c r="N19" s="227">
        <f t="shared" si="4"/>
        <v>299</v>
      </c>
      <c r="O19" s="222">
        <f t="shared" si="0"/>
        <v>9756</v>
      </c>
      <c r="P19" s="223">
        <f t="shared" si="0"/>
        <v>10965</v>
      </c>
      <c r="Q19" s="225">
        <f t="shared" si="0"/>
        <v>12213</v>
      </c>
    </row>
    <row r="20" spans="2:17">
      <c r="B20" s="228" t="s">
        <v>54</v>
      </c>
      <c r="C20" s="229" t="s">
        <v>38</v>
      </c>
      <c r="D20" s="230" t="s">
        <v>55</v>
      </c>
      <c r="E20" s="230"/>
      <c r="F20" s="22" t="s">
        <v>50</v>
      </c>
      <c r="G20" s="27"/>
      <c r="H20" s="234">
        <f>IF($F20="","",INDEX(PR版マスタ!$C$7:$X$105,MATCH(ROW()-ROW($H$6)+1,Org版マスタ!$Y$7:$Y$105,0),MATCH($F20,Org版マスタ!$C$5:$X$5,0)))</f>
        <v>12</v>
      </c>
      <c r="I20" s="235">
        <f t="shared" si="1"/>
        <v>26</v>
      </c>
      <c r="J20" s="236">
        <f t="shared" si="2"/>
        <v>29</v>
      </c>
      <c r="K20" s="237">
        <f t="shared" si="3"/>
        <v>32</v>
      </c>
      <c r="L20" s="226">
        <f t="shared" si="5"/>
        <v>269</v>
      </c>
      <c r="M20" s="223">
        <f t="shared" si="4"/>
        <v>297</v>
      </c>
      <c r="N20" s="227">
        <f t="shared" si="4"/>
        <v>331</v>
      </c>
      <c r="O20" s="222">
        <f t="shared" si="0"/>
        <v>9731</v>
      </c>
      <c r="P20" s="223">
        <f t="shared" si="0"/>
        <v>10937</v>
      </c>
      <c r="Q20" s="225">
        <f t="shared" si="0"/>
        <v>12182</v>
      </c>
    </row>
    <row r="21" spans="2:17">
      <c r="B21" s="228" t="s">
        <v>55</v>
      </c>
      <c r="C21" s="229" t="s">
        <v>38</v>
      </c>
      <c r="D21" s="230" t="s">
        <v>56</v>
      </c>
      <c r="E21" s="230"/>
      <c r="F21" s="22" t="s">
        <v>50</v>
      </c>
      <c r="G21" s="27"/>
      <c r="H21" s="234">
        <f>IF($F21="","",INDEX(PR版マスタ!$C$7:$X$105,MATCH(ROW()-ROW($H$6)+1,Org版マスタ!$Y$7:$Y$105,0),MATCH($F21,Org版マスタ!$C$5:$X$5,0)))</f>
        <v>13</v>
      </c>
      <c r="I21" s="235">
        <f t="shared" si="1"/>
        <v>28</v>
      </c>
      <c r="J21" s="236">
        <f t="shared" si="2"/>
        <v>31</v>
      </c>
      <c r="K21" s="237">
        <f t="shared" si="3"/>
        <v>34</v>
      </c>
      <c r="L21" s="226">
        <f t="shared" si="5"/>
        <v>297</v>
      </c>
      <c r="M21" s="223">
        <f t="shared" si="4"/>
        <v>328</v>
      </c>
      <c r="N21" s="227">
        <f t="shared" si="4"/>
        <v>365</v>
      </c>
      <c r="O21" s="222">
        <f t="shared" si="0"/>
        <v>9705</v>
      </c>
      <c r="P21" s="223">
        <f t="shared" si="0"/>
        <v>10908</v>
      </c>
      <c r="Q21" s="225">
        <f t="shared" si="0"/>
        <v>12150</v>
      </c>
    </row>
    <row r="22" spans="2:17">
      <c r="B22" s="228" t="s">
        <v>56</v>
      </c>
      <c r="C22" s="229" t="s">
        <v>38</v>
      </c>
      <c r="D22" s="230" t="s">
        <v>57</v>
      </c>
      <c r="E22" s="230"/>
      <c r="F22" s="22" t="s">
        <v>50</v>
      </c>
      <c r="G22" s="27"/>
      <c r="H22" s="234">
        <f>IF($F22="","",INDEX(PR版マスタ!$C$7:$X$105,MATCH(ROW()-ROW($H$6)+1,Org版マスタ!$Y$7:$Y$105,0),MATCH($F22,Org版マスタ!$C$5:$X$5,0)))</f>
        <v>13</v>
      </c>
      <c r="I22" s="235">
        <f t="shared" si="1"/>
        <v>29</v>
      </c>
      <c r="J22" s="236">
        <f t="shared" si="2"/>
        <v>32</v>
      </c>
      <c r="K22" s="237">
        <f t="shared" si="3"/>
        <v>35</v>
      </c>
      <c r="L22" s="226">
        <f t="shared" si="5"/>
        <v>326</v>
      </c>
      <c r="M22" s="223">
        <f t="shared" si="4"/>
        <v>360</v>
      </c>
      <c r="N22" s="227">
        <f t="shared" si="4"/>
        <v>400</v>
      </c>
      <c r="O22" s="222">
        <f t="shared" si="0"/>
        <v>9677</v>
      </c>
      <c r="P22" s="223">
        <f t="shared" si="0"/>
        <v>10877</v>
      </c>
      <c r="Q22" s="225">
        <f t="shared" si="0"/>
        <v>12116</v>
      </c>
    </row>
    <row r="23" spans="2:17">
      <c r="B23" s="228" t="s">
        <v>57</v>
      </c>
      <c r="C23" s="229" t="s">
        <v>38</v>
      </c>
      <c r="D23" s="230" t="s">
        <v>58</v>
      </c>
      <c r="E23" s="230"/>
      <c r="F23" s="22" t="s">
        <v>50</v>
      </c>
      <c r="G23" s="27"/>
      <c r="H23" s="234">
        <f>IF($F23="","",INDEX(PR版マスタ!$C$7:$X$105,MATCH(ROW()-ROW($H$6)+1,Org版マスタ!$Y$7:$Y$105,0),MATCH($F23,Org版マスタ!$C$5:$X$5,0)))</f>
        <v>14</v>
      </c>
      <c r="I23" s="235">
        <f t="shared" si="1"/>
        <v>31</v>
      </c>
      <c r="J23" s="236">
        <f t="shared" si="2"/>
        <v>34</v>
      </c>
      <c r="K23" s="237">
        <f t="shared" si="3"/>
        <v>38</v>
      </c>
      <c r="L23" s="226">
        <f t="shared" si="5"/>
        <v>357</v>
      </c>
      <c r="M23" s="223">
        <f t="shared" si="5"/>
        <v>394</v>
      </c>
      <c r="N23" s="227">
        <f t="shared" si="5"/>
        <v>438</v>
      </c>
      <c r="O23" s="222">
        <f t="shared" si="0"/>
        <v>9648</v>
      </c>
      <c r="P23" s="223">
        <f t="shared" si="0"/>
        <v>10845</v>
      </c>
      <c r="Q23" s="225">
        <f t="shared" si="0"/>
        <v>12081</v>
      </c>
    </row>
    <row r="24" spans="2:17">
      <c r="B24" s="228" t="s">
        <v>58</v>
      </c>
      <c r="C24" s="229" t="s">
        <v>38</v>
      </c>
      <c r="D24" s="230" t="s">
        <v>59</v>
      </c>
      <c r="E24" s="230"/>
      <c r="F24" s="22" t="s">
        <v>50</v>
      </c>
      <c r="G24" s="27"/>
      <c r="H24" s="234">
        <f>IF($F24="","",INDEX(PR版マスタ!$C$7:$X$105,MATCH(ROW()-ROW($H$6)+1,Org版マスタ!$Y$7:$Y$105,0),MATCH($F24,Org版マスタ!$C$5:$X$5,0)))</f>
        <v>14</v>
      </c>
      <c r="I24" s="235">
        <f t="shared" si="1"/>
        <v>32</v>
      </c>
      <c r="J24" s="236">
        <f t="shared" si="2"/>
        <v>35</v>
      </c>
      <c r="K24" s="237">
        <f t="shared" si="3"/>
        <v>39</v>
      </c>
      <c r="L24" s="226">
        <f t="shared" ref="L24:N39" si="6">L23+I24</f>
        <v>389</v>
      </c>
      <c r="M24" s="223">
        <f t="shared" si="6"/>
        <v>429</v>
      </c>
      <c r="N24" s="227">
        <f t="shared" si="6"/>
        <v>477</v>
      </c>
      <c r="O24" s="222">
        <f t="shared" si="0"/>
        <v>9617</v>
      </c>
      <c r="P24" s="223">
        <f t="shared" si="0"/>
        <v>10811</v>
      </c>
      <c r="Q24" s="225">
        <f t="shared" si="0"/>
        <v>12043</v>
      </c>
    </row>
    <row r="25" spans="2:17">
      <c r="B25" s="228" t="s">
        <v>59</v>
      </c>
      <c r="C25" s="229" t="s">
        <v>38</v>
      </c>
      <c r="D25" s="230" t="s">
        <v>60</v>
      </c>
      <c r="E25" s="230"/>
      <c r="F25" s="22" t="s">
        <v>214</v>
      </c>
      <c r="G25" s="27"/>
      <c r="H25" s="234">
        <f>IF($F25="","",INDEX(PR版マスタ!$C$7:$X$105,MATCH(ROW()-ROW($H$6)+1,Org版マスタ!$Y$7:$Y$105,0),MATCH($F25,Org版マスタ!$C$5:$X$5,0)))</f>
        <v>25</v>
      </c>
      <c r="I25" s="235">
        <f t="shared" si="1"/>
        <v>44</v>
      </c>
      <c r="J25" s="236">
        <f t="shared" si="2"/>
        <v>50</v>
      </c>
      <c r="K25" s="237">
        <f t="shared" si="3"/>
        <v>56</v>
      </c>
      <c r="L25" s="226">
        <f t="shared" si="6"/>
        <v>433</v>
      </c>
      <c r="M25" s="223">
        <f t="shared" si="6"/>
        <v>479</v>
      </c>
      <c r="N25" s="227">
        <f t="shared" si="6"/>
        <v>533</v>
      </c>
      <c r="O25" s="222">
        <f t="shared" si="0"/>
        <v>9585</v>
      </c>
      <c r="P25" s="223">
        <f t="shared" si="0"/>
        <v>10776</v>
      </c>
      <c r="Q25" s="225">
        <f t="shared" si="0"/>
        <v>12004</v>
      </c>
    </row>
    <row r="26" spans="2:17">
      <c r="B26" s="228" t="s">
        <v>60</v>
      </c>
      <c r="C26" s="229" t="s">
        <v>38</v>
      </c>
      <c r="D26" s="230" t="s">
        <v>61</v>
      </c>
      <c r="E26" s="230"/>
      <c r="F26" s="22" t="s">
        <v>214</v>
      </c>
      <c r="G26" s="27"/>
      <c r="H26" s="234">
        <f>IF($F26="","",INDEX(PR版マスタ!$C$7:$X$105,MATCH(ROW()-ROW($H$6)+1,Org版マスタ!$Y$7:$Y$105,0),MATCH($F26,Org版マスタ!$C$5:$X$5,0)))</f>
        <v>26</v>
      </c>
      <c r="I26" s="235">
        <f t="shared" si="1"/>
        <v>46</v>
      </c>
      <c r="J26" s="236">
        <f t="shared" si="2"/>
        <v>52</v>
      </c>
      <c r="K26" s="237">
        <f t="shared" si="3"/>
        <v>59</v>
      </c>
      <c r="L26" s="226">
        <f t="shared" si="6"/>
        <v>479</v>
      </c>
      <c r="M26" s="223">
        <f t="shared" si="6"/>
        <v>531</v>
      </c>
      <c r="N26" s="227">
        <f t="shared" si="6"/>
        <v>592</v>
      </c>
      <c r="O26" s="222">
        <f t="shared" si="0"/>
        <v>9541</v>
      </c>
      <c r="P26" s="223">
        <f t="shared" si="0"/>
        <v>10726</v>
      </c>
      <c r="Q26" s="225">
        <f t="shared" si="0"/>
        <v>11948</v>
      </c>
    </row>
    <row r="27" spans="2:17">
      <c r="B27" s="228" t="s">
        <v>61</v>
      </c>
      <c r="C27" s="229" t="s">
        <v>38</v>
      </c>
      <c r="D27" s="230" t="s">
        <v>62</v>
      </c>
      <c r="E27" s="230"/>
      <c r="F27" s="22" t="s">
        <v>214</v>
      </c>
      <c r="G27" s="27"/>
      <c r="H27" s="234">
        <f>IF($F27="","",INDEX(PR版マスタ!$C$7:$X$105,MATCH(ROW()-ROW($H$6)+1,Org版マスタ!$Y$7:$Y$105,0),MATCH($F27,Org版マスタ!$C$5:$X$5,0)))</f>
        <v>26</v>
      </c>
      <c r="I27" s="235">
        <f t="shared" si="1"/>
        <v>47</v>
      </c>
      <c r="J27" s="236">
        <f t="shared" si="2"/>
        <v>53</v>
      </c>
      <c r="K27" s="237">
        <f t="shared" si="3"/>
        <v>60</v>
      </c>
      <c r="L27" s="226">
        <f t="shared" si="6"/>
        <v>526</v>
      </c>
      <c r="M27" s="223">
        <f t="shared" si="6"/>
        <v>584</v>
      </c>
      <c r="N27" s="227">
        <f t="shared" si="6"/>
        <v>652</v>
      </c>
      <c r="O27" s="222">
        <f t="shared" si="0"/>
        <v>9495</v>
      </c>
      <c r="P27" s="223">
        <f t="shared" si="0"/>
        <v>10674</v>
      </c>
      <c r="Q27" s="225">
        <f t="shared" si="0"/>
        <v>11889</v>
      </c>
    </row>
    <row r="28" spans="2:17">
      <c r="B28" s="228" t="s">
        <v>62</v>
      </c>
      <c r="C28" s="229" t="s">
        <v>38</v>
      </c>
      <c r="D28" s="230" t="s">
        <v>63</v>
      </c>
      <c r="E28" s="230"/>
      <c r="F28" s="22" t="s">
        <v>214</v>
      </c>
      <c r="G28" s="27"/>
      <c r="H28" s="234">
        <f>IF($F28="","",INDEX(PR版マスタ!$C$7:$X$105,MATCH(ROW()-ROW($H$6)+1,Org版マスタ!$Y$7:$Y$105,0),MATCH($F28,Org版マスタ!$C$5:$X$5,0)))</f>
        <v>27</v>
      </c>
      <c r="I28" s="235">
        <f t="shared" si="1"/>
        <v>49</v>
      </c>
      <c r="J28" s="236">
        <f t="shared" si="2"/>
        <v>55</v>
      </c>
      <c r="K28" s="237">
        <f t="shared" si="3"/>
        <v>62</v>
      </c>
      <c r="L28" s="226">
        <f t="shared" si="6"/>
        <v>575</v>
      </c>
      <c r="M28" s="223">
        <f t="shared" si="6"/>
        <v>639</v>
      </c>
      <c r="N28" s="227">
        <f t="shared" si="6"/>
        <v>714</v>
      </c>
      <c r="O28" s="222">
        <f t="shared" si="0"/>
        <v>9448</v>
      </c>
      <c r="P28" s="223">
        <f t="shared" si="0"/>
        <v>10621</v>
      </c>
      <c r="Q28" s="225">
        <f t="shared" si="0"/>
        <v>11829</v>
      </c>
    </row>
    <row r="29" spans="2:17">
      <c r="B29" s="228" t="s">
        <v>63</v>
      </c>
      <c r="C29" s="229" t="s">
        <v>38</v>
      </c>
      <c r="D29" s="230" t="s">
        <v>64</v>
      </c>
      <c r="E29" s="230"/>
      <c r="F29" s="22" t="s">
        <v>214</v>
      </c>
      <c r="G29" s="27"/>
      <c r="H29" s="234">
        <f>IF($F29="","",INDEX(PR版マスタ!$C$7:$X$105,MATCH(ROW()-ROW($H$6)+1,Org版マスタ!$Y$7:$Y$105,0),MATCH($F29,Org版マスタ!$C$5:$X$5,0)))</f>
        <v>28</v>
      </c>
      <c r="I29" s="235">
        <f t="shared" si="1"/>
        <v>51</v>
      </c>
      <c r="J29" s="236">
        <f t="shared" si="2"/>
        <v>58</v>
      </c>
      <c r="K29" s="237">
        <f t="shared" si="3"/>
        <v>65</v>
      </c>
      <c r="L29" s="226">
        <f t="shared" si="6"/>
        <v>626</v>
      </c>
      <c r="M29" s="223">
        <f t="shared" si="6"/>
        <v>697</v>
      </c>
      <c r="N29" s="227">
        <f t="shared" si="6"/>
        <v>779</v>
      </c>
      <c r="O29" s="222">
        <f t="shared" si="0"/>
        <v>9399</v>
      </c>
      <c r="P29" s="223">
        <f t="shared" si="0"/>
        <v>10566</v>
      </c>
      <c r="Q29" s="225">
        <f t="shared" si="0"/>
        <v>11767</v>
      </c>
    </row>
    <row r="30" spans="2:17">
      <c r="B30" s="228" t="s">
        <v>64</v>
      </c>
      <c r="C30" s="229" t="s">
        <v>38</v>
      </c>
      <c r="D30" s="230" t="s">
        <v>65</v>
      </c>
      <c r="E30" s="230"/>
      <c r="F30" s="22" t="s">
        <v>214</v>
      </c>
      <c r="G30" s="27"/>
      <c r="H30" s="234">
        <f>IF($F30="","",INDEX(PR版マスタ!$C$7:$X$105,MATCH(ROW()-ROW($H$6)+1,Org版マスタ!$Y$7:$Y$105,0),MATCH($F30,Org版マスタ!$C$5:$X$5,0)))</f>
        <v>28</v>
      </c>
      <c r="I30" s="235">
        <f t="shared" si="1"/>
        <v>52</v>
      </c>
      <c r="J30" s="236">
        <f t="shared" si="2"/>
        <v>59</v>
      </c>
      <c r="K30" s="237">
        <f t="shared" si="3"/>
        <v>66</v>
      </c>
      <c r="L30" s="226">
        <f t="shared" si="6"/>
        <v>678</v>
      </c>
      <c r="M30" s="223">
        <f t="shared" si="6"/>
        <v>756</v>
      </c>
      <c r="N30" s="227">
        <f t="shared" si="6"/>
        <v>845</v>
      </c>
      <c r="O30" s="222">
        <f t="shared" si="0"/>
        <v>9348</v>
      </c>
      <c r="P30" s="223">
        <f t="shared" si="0"/>
        <v>10508</v>
      </c>
      <c r="Q30" s="225">
        <f t="shared" si="0"/>
        <v>11702</v>
      </c>
    </row>
    <row r="31" spans="2:17">
      <c r="B31" s="228" t="s">
        <v>65</v>
      </c>
      <c r="C31" s="229" t="s">
        <v>38</v>
      </c>
      <c r="D31" s="230" t="s">
        <v>67</v>
      </c>
      <c r="E31" s="230"/>
      <c r="F31" s="22" t="s">
        <v>214</v>
      </c>
      <c r="G31" s="27"/>
      <c r="H31" s="234">
        <f>IF($F31="","",INDEX(PR版マスタ!$C$7:$X$105,MATCH(ROW()-ROW($H$6)+1,Org版マスタ!$Y$7:$Y$105,0),MATCH($F31,Org版マスタ!$C$5:$X$5,0)))</f>
        <v>29</v>
      </c>
      <c r="I31" s="235">
        <f t="shared" si="1"/>
        <v>54</v>
      </c>
      <c r="J31" s="236">
        <f t="shared" si="2"/>
        <v>61</v>
      </c>
      <c r="K31" s="237">
        <f t="shared" si="3"/>
        <v>68</v>
      </c>
      <c r="L31" s="226">
        <f t="shared" si="6"/>
        <v>732</v>
      </c>
      <c r="M31" s="223">
        <f t="shared" si="6"/>
        <v>817</v>
      </c>
      <c r="N31" s="227">
        <f t="shared" si="6"/>
        <v>913</v>
      </c>
      <c r="O31" s="222">
        <f t="shared" si="0"/>
        <v>9296</v>
      </c>
      <c r="P31" s="223">
        <f t="shared" si="0"/>
        <v>10449</v>
      </c>
      <c r="Q31" s="225">
        <f t="shared" si="0"/>
        <v>11636</v>
      </c>
    </row>
    <row r="32" spans="2:17">
      <c r="B32" s="228" t="s">
        <v>67</v>
      </c>
      <c r="C32" s="229" t="s">
        <v>38</v>
      </c>
      <c r="D32" s="230" t="s">
        <v>68</v>
      </c>
      <c r="E32" s="230"/>
      <c r="F32" s="22" t="s">
        <v>214</v>
      </c>
      <c r="G32" s="27"/>
      <c r="H32" s="234">
        <f>IF($F32="","",INDEX(PR版マスタ!$C$7:$X$105,MATCH(ROW()-ROW($H$6)+1,Org版マスタ!$Y$7:$Y$105,0),MATCH($F32,Org版マスタ!$C$5:$X$5,0)))</f>
        <v>30</v>
      </c>
      <c r="I32" s="235">
        <f t="shared" si="1"/>
        <v>56</v>
      </c>
      <c r="J32" s="236">
        <f t="shared" si="2"/>
        <v>63</v>
      </c>
      <c r="K32" s="237">
        <f t="shared" si="3"/>
        <v>71</v>
      </c>
      <c r="L32" s="226">
        <f t="shared" si="6"/>
        <v>788</v>
      </c>
      <c r="M32" s="223">
        <f t="shared" si="6"/>
        <v>880</v>
      </c>
      <c r="N32" s="227">
        <f t="shared" si="6"/>
        <v>984</v>
      </c>
      <c r="O32" s="222">
        <f t="shared" si="0"/>
        <v>9242</v>
      </c>
      <c r="P32" s="223">
        <f t="shared" si="0"/>
        <v>10388</v>
      </c>
      <c r="Q32" s="225">
        <f t="shared" si="0"/>
        <v>11568</v>
      </c>
    </row>
    <row r="33" spans="2:17">
      <c r="B33" s="228" t="s">
        <v>68</v>
      </c>
      <c r="C33" s="229" t="s">
        <v>38</v>
      </c>
      <c r="D33" s="230" t="s">
        <v>69</v>
      </c>
      <c r="E33" s="230"/>
      <c r="F33" s="22" t="s">
        <v>214</v>
      </c>
      <c r="G33" s="27"/>
      <c r="H33" s="234">
        <f>IF($F33="","",INDEX(PR版マスタ!$C$7:$X$105,MATCH(ROW()-ROW($H$6)+1,Org版マスタ!$Y$7:$Y$105,0),MATCH($F33,Org版マスタ!$C$5:$X$5,0)))</f>
        <v>31</v>
      </c>
      <c r="I33" s="235">
        <f t="shared" si="1"/>
        <v>58</v>
      </c>
      <c r="J33" s="236">
        <f t="shared" si="2"/>
        <v>65</v>
      </c>
      <c r="K33" s="237">
        <f t="shared" si="3"/>
        <v>73</v>
      </c>
      <c r="L33" s="226">
        <f t="shared" si="6"/>
        <v>846</v>
      </c>
      <c r="M33" s="223">
        <f t="shared" si="6"/>
        <v>945</v>
      </c>
      <c r="N33" s="227">
        <f t="shared" si="6"/>
        <v>1057</v>
      </c>
      <c r="O33" s="222">
        <f t="shared" si="0"/>
        <v>9186</v>
      </c>
      <c r="P33" s="223">
        <f t="shared" si="0"/>
        <v>10325</v>
      </c>
      <c r="Q33" s="225">
        <f t="shared" si="0"/>
        <v>11497</v>
      </c>
    </row>
    <row r="34" spans="2:17">
      <c r="B34" s="228" t="s">
        <v>69</v>
      </c>
      <c r="C34" s="229" t="s">
        <v>38</v>
      </c>
      <c r="D34" s="230" t="s">
        <v>70</v>
      </c>
      <c r="E34" s="230"/>
      <c r="F34" s="22" t="s">
        <v>214</v>
      </c>
      <c r="G34" s="27"/>
      <c r="H34" s="234">
        <f>IF($F34="","",INDEX(PR版マスタ!$C$7:$X$105,MATCH(ROW()-ROW($H$6)+1,Org版マスタ!$Y$7:$Y$105,0),MATCH($F34,Org版マスタ!$C$5:$X$5,0)))</f>
        <v>31</v>
      </c>
      <c r="I34" s="235">
        <f t="shared" si="1"/>
        <v>59</v>
      </c>
      <c r="J34" s="236">
        <f t="shared" si="2"/>
        <v>66</v>
      </c>
      <c r="K34" s="237">
        <f t="shared" si="3"/>
        <v>74</v>
      </c>
      <c r="L34" s="226">
        <f t="shared" si="6"/>
        <v>905</v>
      </c>
      <c r="M34" s="223">
        <f t="shared" si="6"/>
        <v>1011</v>
      </c>
      <c r="N34" s="227">
        <f t="shared" si="6"/>
        <v>1131</v>
      </c>
      <c r="O34" s="222">
        <f t="shared" si="0"/>
        <v>9128</v>
      </c>
      <c r="P34" s="223">
        <f t="shared" si="0"/>
        <v>10260</v>
      </c>
      <c r="Q34" s="225">
        <f t="shared" si="0"/>
        <v>11424</v>
      </c>
    </row>
    <row r="35" spans="2:17">
      <c r="B35" s="228" t="s">
        <v>70</v>
      </c>
      <c r="C35" s="229" t="s">
        <v>38</v>
      </c>
      <c r="D35" s="230" t="s">
        <v>71</v>
      </c>
      <c r="E35" s="230"/>
      <c r="F35" s="22" t="s">
        <v>214</v>
      </c>
      <c r="G35" s="27"/>
      <c r="H35" s="234">
        <f>IF($F35="","",INDEX(PR版マスタ!$C$7:$X$105,MATCH(ROW()-ROW($H$6)+1,Org版マスタ!$Y$7:$Y$105,0),MATCH($F35,Org版マスタ!$C$5:$X$5,0)))</f>
        <v>32</v>
      </c>
      <c r="I35" s="235">
        <f t="shared" si="1"/>
        <v>61</v>
      </c>
      <c r="J35" s="236">
        <f t="shared" si="2"/>
        <v>69</v>
      </c>
      <c r="K35" s="237">
        <f t="shared" si="3"/>
        <v>77</v>
      </c>
      <c r="L35" s="226">
        <f t="shared" si="6"/>
        <v>966</v>
      </c>
      <c r="M35" s="223">
        <f t="shared" si="6"/>
        <v>1080</v>
      </c>
      <c r="N35" s="227">
        <f t="shared" si="6"/>
        <v>1208</v>
      </c>
      <c r="O35" s="222">
        <f t="shared" si="0"/>
        <v>9069</v>
      </c>
      <c r="P35" s="223">
        <f t="shared" si="0"/>
        <v>10194</v>
      </c>
      <c r="Q35" s="225">
        <f t="shared" si="0"/>
        <v>11350</v>
      </c>
    </row>
    <row r="36" spans="2:17">
      <c r="B36" s="228" t="s">
        <v>71</v>
      </c>
      <c r="C36" s="229" t="s">
        <v>38</v>
      </c>
      <c r="D36" s="230" t="s">
        <v>72</v>
      </c>
      <c r="E36" s="230"/>
      <c r="F36" s="22" t="s">
        <v>214</v>
      </c>
      <c r="G36" s="27"/>
      <c r="H36" s="234">
        <f>IF($F36="","",INDEX(PR版マスタ!$C$7:$X$105,MATCH(ROW()-ROW($H$6)+1,Org版マスタ!$Y$7:$Y$105,0),MATCH($F36,Org版マスタ!$C$5:$X$5,0)))</f>
        <v>33</v>
      </c>
      <c r="I36" s="235">
        <f t="shared" si="1"/>
        <v>63</v>
      </c>
      <c r="J36" s="236">
        <f t="shared" si="2"/>
        <v>71</v>
      </c>
      <c r="K36" s="237">
        <f t="shared" si="3"/>
        <v>79</v>
      </c>
      <c r="L36" s="226">
        <f t="shared" si="6"/>
        <v>1029</v>
      </c>
      <c r="M36" s="223">
        <f t="shared" si="6"/>
        <v>1151</v>
      </c>
      <c r="N36" s="227">
        <f t="shared" si="6"/>
        <v>1287</v>
      </c>
      <c r="O36" s="222">
        <f t="shared" si="0"/>
        <v>9008</v>
      </c>
      <c r="P36" s="223">
        <f t="shared" si="0"/>
        <v>10125</v>
      </c>
      <c r="Q36" s="225">
        <f t="shared" si="0"/>
        <v>11273</v>
      </c>
    </row>
    <row r="37" spans="2:17">
      <c r="B37" s="228" t="s">
        <v>72</v>
      </c>
      <c r="C37" s="229" t="s">
        <v>38</v>
      </c>
      <c r="D37" s="230" t="s">
        <v>73</v>
      </c>
      <c r="E37" s="230"/>
      <c r="F37" s="22" t="s">
        <v>214</v>
      </c>
      <c r="G37" s="27"/>
      <c r="H37" s="234">
        <f>IF($F37="","",INDEX(PR版マスタ!$C$7:$X$105,MATCH(ROW()-ROW($H$6)+1,Org版マスタ!$Y$7:$Y$105,0),MATCH($F37,Org版マスタ!$C$5:$X$5,0)))</f>
        <v>33</v>
      </c>
      <c r="I37" s="235">
        <f t="shared" si="1"/>
        <v>64</v>
      </c>
      <c r="J37" s="236">
        <f t="shared" si="2"/>
        <v>72</v>
      </c>
      <c r="K37" s="237">
        <f t="shared" si="3"/>
        <v>80</v>
      </c>
      <c r="L37" s="226">
        <f t="shared" si="6"/>
        <v>1093</v>
      </c>
      <c r="M37" s="223">
        <f t="shared" si="6"/>
        <v>1223</v>
      </c>
      <c r="N37" s="227">
        <f t="shared" si="6"/>
        <v>1367</v>
      </c>
      <c r="O37" s="222">
        <f t="shared" si="0"/>
        <v>8945</v>
      </c>
      <c r="P37" s="223">
        <f t="shared" si="0"/>
        <v>10054</v>
      </c>
      <c r="Q37" s="225">
        <f t="shared" si="0"/>
        <v>11194</v>
      </c>
    </row>
    <row r="38" spans="2:17">
      <c r="B38" s="228" t="s">
        <v>73</v>
      </c>
      <c r="C38" s="229" t="s">
        <v>38</v>
      </c>
      <c r="D38" s="230" t="s">
        <v>74</v>
      </c>
      <c r="E38" s="230"/>
      <c r="F38" s="22" t="s">
        <v>214</v>
      </c>
      <c r="G38" s="27"/>
      <c r="H38" s="234">
        <f>IF($F38="","",INDEX(PR版マスタ!$C$7:$X$105,MATCH(ROW()-ROW($H$6)+1,Org版マスタ!$Y$7:$Y$105,0),MATCH($F38,Org版マスタ!$C$5:$X$5,0)))</f>
        <v>34</v>
      </c>
      <c r="I38" s="235">
        <f t="shared" si="1"/>
        <v>66</v>
      </c>
      <c r="J38" s="236">
        <f t="shared" si="2"/>
        <v>74</v>
      </c>
      <c r="K38" s="237">
        <f t="shared" si="3"/>
        <v>83</v>
      </c>
      <c r="L38" s="226">
        <f t="shared" si="6"/>
        <v>1159</v>
      </c>
      <c r="M38" s="223">
        <f t="shared" si="6"/>
        <v>1297</v>
      </c>
      <c r="N38" s="227">
        <f t="shared" si="6"/>
        <v>1450</v>
      </c>
      <c r="O38" s="222">
        <f t="shared" si="0"/>
        <v>8881</v>
      </c>
      <c r="P38" s="223">
        <f t="shared" si="0"/>
        <v>9982</v>
      </c>
      <c r="Q38" s="225">
        <f t="shared" si="0"/>
        <v>11114</v>
      </c>
    </row>
    <row r="39" spans="2:17">
      <c r="B39" s="228" t="s">
        <v>74</v>
      </c>
      <c r="C39" s="229" t="s">
        <v>38</v>
      </c>
      <c r="D39" s="230" t="s">
        <v>75</v>
      </c>
      <c r="E39" s="230"/>
      <c r="F39" s="22" t="s">
        <v>214</v>
      </c>
      <c r="G39" s="27"/>
      <c r="H39" s="234">
        <f>IF($F39="","",INDEX(PR版マスタ!$C$7:$X$105,MATCH(ROW()-ROW($H$6)+1,Org版マスタ!$Y$7:$Y$105,0),MATCH($F39,Org版マスタ!$C$5:$X$5,0)))</f>
        <v>35</v>
      </c>
      <c r="I39" s="235">
        <f t="shared" si="1"/>
        <v>68</v>
      </c>
      <c r="J39" s="236">
        <f t="shared" si="2"/>
        <v>76</v>
      </c>
      <c r="K39" s="237">
        <f t="shared" si="3"/>
        <v>85</v>
      </c>
      <c r="L39" s="226">
        <f t="shared" si="6"/>
        <v>1227</v>
      </c>
      <c r="M39" s="223">
        <f t="shared" si="6"/>
        <v>1373</v>
      </c>
      <c r="N39" s="227">
        <f t="shared" si="6"/>
        <v>1535</v>
      </c>
      <c r="O39" s="222">
        <f t="shared" si="0"/>
        <v>8815</v>
      </c>
      <c r="P39" s="223">
        <f t="shared" si="0"/>
        <v>9908</v>
      </c>
      <c r="Q39" s="225">
        <f t="shared" si="0"/>
        <v>11031</v>
      </c>
    </row>
    <row r="40" spans="2:17">
      <c r="B40" s="228" t="s">
        <v>75</v>
      </c>
      <c r="C40" s="229" t="s">
        <v>38</v>
      </c>
      <c r="D40" s="230" t="s">
        <v>76</v>
      </c>
      <c r="E40" s="230"/>
      <c r="F40" s="22" t="s">
        <v>214</v>
      </c>
      <c r="G40" s="27"/>
      <c r="H40" s="234">
        <f>IF($F40="","",INDEX(PR版マスタ!$C$7:$X$105,MATCH(ROW()-ROW($H$6)+1,Org版マスタ!$Y$7:$Y$105,0),MATCH($F40,Org版マスタ!$C$5:$X$5,0)))</f>
        <v>35</v>
      </c>
      <c r="I40" s="235">
        <f t="shared" si="1"/>
        <v>69</v>
      </c>
      <c r="J40" s="236">
        <f t="shared" si="2"/>
        <v>77</v>
      </c>
      <c r="K40" s="237">
        <f t="shared" si="3"/>
        <v>86</v>
      </c>
      <c r="L40" s="226">
        <f t="shared" ref="L40:N55" si="7">L39+I40</f>
        <v>1296</v>
      </c>
      <c r="M40" s="223">
        <f t="shared" si="7"/>
        <v>1450</v>
      </c>
      <c r="N40" s="227">
        <f t="shared" si="7"/>
        <v>1621</v>
      </c>
      <c r="O40" s="222">
        <f t="shared" si="0"/>
        <v>8747</v>
      </c>
      <c r="P40" s="223">
        <f t="shared" si="0"/>
        <v>9832</v>
      </c>
      <c r="Q40" s="225">
        <f t="shared" si="0"/>
        <v>10946</v>
      </c>
    </row>
    <row r="41" spans="2:17">
      <c r="B41" s="228" t="s">
        <v>76</v>
      </c>
      <c r="C41" s="229" t="s">
        <v>38</v>
      </c>
      <c r="D41" s="230" t="s">
        <v>77</v>
      </c>
      <c r="E41" s="230"/>
      <c r="F41" s="22" t="s">
        <v>214</v>
      </c>
      <c r="G41" s="27"/>
      <c r="H41" s="234">
        <f>IF($F41="","",INDEX(PR版マスタ!$C$7:$X$105,MATCH(ROW()-ROW($H$6)+1,Org版マスタ!$Y$7:$Y$105,0),MATCH($F41,Org版マスタ!$C$5:$X$5,0)))</f>
        <v>36</v>
      </c>
      <c r="I41" s="235">
        <f t="shared" si="1"/>
        <v>71</v>
      </c>
      <c r="J41" s="236">
        <f t="shared" si="2"/>
        <v>80</v>
      </c>
      <c r="K41" s="237">
        <f t="shared" si="3"/>
        <v>89</v>
      </c>
      <c r="L41" s="226">
        <f t="shared" si="7"/>
        <v>1367</v>
      </c>
      <c r="M41" s="223">
        <f t="shared" si="7"/>
        <v>1530</v>
      </c>
      <c r="N41" s="227">
        <f t="shared" si="7"/>
        <v>1710</v>
      </c>
      <c r="O41" s="222">
        <f t="shared" si="0"/>
        <v>8678</v>
      </c>
      <c r="P41" s="223">
        <f t="shared" si="0"/>
        <v>9755</v>
      </c>
      <c r="Q41" s="225">
        <f t="shared" si="0"/>
        <v>10860</v>
      </c>
    </row>
    <row r="42" spans="2:17">
      <c r="B42" s="228" t="s">
        <v>77</v>
      </c>
      <c r="C42" s="229" t="s">
        <v>38</v>
      </c>
      <c r="D42" s="230" t="s">
        <v>78</v>
      </c>
      <c r="E42" s="230"/>
      <c r="F42" s="22" t="s">
        <v>214</v>
      </c>
      <c r="G42" s="27"/>
      <c r="H42" s="234">
        <f>IF($F42="","",INDEX(PR版マスタ!$C$7:$X$105,MATCH(ROW()-ROW($H$6)+1,Org版マスタ!$Y$7:$Y$105,0),MATCH($F42,Org版マスタ!$C$5:$X$5,0)))</f>
        <v>37</v>
      </c>
      <c r="I42" s="235">
        <f t="shared" si="1"/>
        <v>73</v>
      </c>
      <c r="J42" s="236">
        <f t="shared" si="2"/>
        <v>82</v>
      </c>
      <c r="K42" s="237">
        <f t="shared" si="3"/>
        <v>91</v>
      </c>
      <c r="L42" s="226">
        <f t="shared" si="7"/>
        <v>1440</v>
      </c>
      <c r="M42" s="223">
        <f t="shared" si="7"/>
        <v>1612</v>
      </c>
      <c r="N42" s="227">
        <f t="shared" si="7"/>
        <v>1801</v>
      </c>
      <c r="O42" s="222">
        <f t="shared" si="0"/>
        <v>8607</v>
      </c>
      <c r="P42" s="223">
        <f t="shared" si="0"/>
        <v>9675</v>
      </c>
      <c r="Q42" s="225">
        <f t="shared" si="0"/>
        <v>10771</v>
      </c>
    </row>
    <row r="43" spans="2:17">
      <c r="B43" s="228" t="s">
        <v>78</v>
      </c>
      <c r="C43" s="229" t="s">
        <v>38</v>
      </c>
      <c r="D43" s="230" t="s">
        <v>79</v>
      </c>
      <c r="E43" s="230"/>
      <c r="F43" s="22" t="s">
        <v>214</v>
      </c>
      <c r="G43" s="27"/>
      <c r="H43" s="234">
        <f>IF($F43="","",INDEX(PR版マスタ!$C$7:$X$105,MATCH(ROW()-ROW($H$6)+1,Org版マスタ!$Y$7:$Y$105,0),MATCH($F43,Org版マスタ!$C$5:$X$5,0)))</f>
        <v>38</v>
      </c>
      <c r="I43" s="235">
        <f t="shared" si="1"/>
        <v>75</v>
      </c>
      <c r="J43" s="236">
        <f t="shared" si="2"/>
        <v>84</v>
      </c>
      <c r="K43" s="237">
        <f t="shared" si="3"/>
        <v>94</v>
      </c>
      <c r="L43" s="226">
        <f t="shared" si="7"/>
        <v>1515</v>
      </c>
      <c r="M43" s="223">
        <f t="shared" si="7"/>
        <v>1696</v>
      </c>
      <c r="N43" s="227">
        <f t="shared" si="7"/>
        <v>1895</v>
      </c>
      <c r="O43" s="222">
        <f t="shared" si="0"/>
        <v>8534</v>
      </c>
      <c r="P43" s="223">
        <f t="shared" si="0"/>
        <v>9593</v>
      </c>
      <c r="Q43" s="225">
        <f t="shared" si="0"/>
        <v>10680</v>
      </c>
    </row>
    <row r="44" spans="2:17">
      <c r="B44" s="228" t="s">
        <v>79</v>
      </c>
      <c r="C44" s="229" t="s">
        <v>38</v>
      </c>
      <c r="D44" s="230" t="s">
        <v>80</v>
      </c>
      <c r="E44" s="230"/>
      <c r="F44" s="22" t="s">
        <v>214</v>
      </c>
      <c r="G44" s="27"/>
      <c r="H44" s="234">
        <f>IF($F44="","",INDEX(PR版マスタ!$C$7:$X$105,MATCH(ROW()-ROW($H$6)+1,Org版マスタ!$Y$7:$Y$105,0),MATCH($F44,Org版マスタ!$C$5:$X$5,0)))</f>
        <v>38</v>
      </c>
      <c r="I44" s="235">
        <f t="shared" si="1"/>
        <v>76</v>
      </c>
      <c r="J44" s="236">
        <f t="shared" si="2"/>
        <v>85</v>
      </c>
      <c r="K44" s="237">
        <f t="shared" si="3"/>
        <v>95</v>
      </c>
      <c r="L44" s="226">
        <f t="shared" si="7"/>
        <v>1591</v>
      </c>
      <c r="M44" s="223">
        <f t="shared" si="7"/>
        <v>1781</v>
      </c>
      <c r="N44" s="227">
        <f t="shared" si="7"/>
        <v>1990</v>
      </c>
      <c r="O44" s="222">
        <f t="shared" si="0"/>
        <v>8459</v>
      </c>
      <c r="P44" s="223">
        <f t="shared" si="0"/>
        <v>9509</v>
      </c>
      <c r="Q44" s="225">
        <f t="shared" si="0"/>
        <v>10586</v>
      </c>
    </row>
    <row r="45" spans="2:17">
      <c r="B45" s="228" t="s">
        <v>80</v>
      </c>
      <c r="C45" s="229" t="s">
        <v>38</v>
      </c>
      <c r="D45" s="230" t="s">
        <v>81</v>
      </c>
      <c r="E45" s="230"/>
      <c r="F45" s="22" t="s">
        <v>214</v>
      </c>
      <c r="G45" s="27"/>
      <c r="H45" s="234">
        <f>IF($F45="","",INDEX(PR版マスタ!$C$7:$X$105,MATCH(ROW()-ROW($H$6)+1,Org版マスタ!$Y$7:$Y$105,0),MATCH($F45,Org版マスタ!$C$5:$X$5,0)))</f>
        <v>39</v>
      </c>
      <c r="I45" s="235">
        <f t="shared" si="1"/>
        <v>78</v>
      </c>
      <c r="J45" s="236">
        <f t="shared" si="2"/>
        <v>87</v>
      </c>
      <c r="K45" s="237">
        <f t="shared" si="3"/>
        <v>97</v>
      </c>
      <c r="L45" s="226">
        <f t="shared" si="7"/>
        <v>1669</v>
      </c>
      <c r="M45" s="223">
        <f t="shared" si="7"/>
        <v>1868</v>
      </c>
      <c r="N45" s="227">
        <f t="shared" si="7"/>
        <v>2087</v>
      </c>
      <c r="O45" s="222">
        <f t="shared" si="0"/>
        <v>8383</v>
      </c>
      <c r="P45" s="223">
        <f t="shared" si="0"/>
        <v>9424</v>
      </c>
      <c r="Q45" s="225">
        <f t="shared" si="0"/>
        <v>10491</v>
      </c>
    </row>
    <row r="46" spans="2:17">
      <c r="B46" s="228" t="s">
        <v>81</v>
      </c>
      <c r="C46" s="229" t="s">
        <v>38</v>
      </c>
      <c r="D46" s="230" t="s">
        <v>82</v>
      </c>
      <c r="E46" s="230"/>
      <c r="F46" s="22" t="s">
        <v>214</v>
      </c>
      <c r="G46" s="27"/>
      <c r="H46" s="234">
        <f>IF($F46="","",INDEX(PR版マスタ!$C$7:$X$105,MATCH(ROW()-ROW($H$6)+1,Org版マスタ!$Y$7:$Y$105,0),MATCH($F46,Org版マスタ!$C$5:$X$5,0)))</f>
        <v>40</v>
      </c>
      <c r="I46" s="235">
        <f t="shared" si="1"/>
        <v>80</v>
      </c>
      <c r="J46" s="236">
        <f t="shared" si="2"/>
        <v>90</v>
      </c>
      <c r="K46" s="237">
        <f t="shared" si="3"/>
        <v>100</v>
      </c>
      <c r="L46" s="226">
        <f t="shared" si="7"/>
        <v>1749</v>
      </c>
      <c r="M46" s="223">
        <f t="shared" si="7"/>
        <v>1958</v>
      </c>
      <c r="N46" s="227">
        <f t="shared" si="7"/>
        <v>2187</v>
      </c>
      <c r="O46" s="222">
        <f t="shared" si="0"/>
        <v>8305</v>
      </c>
      <c r="P46" s="223">
        <f t="shared" si="0"/>
        <v>9337</v>
      </c>
      <c r="Q46" s="225">
        <f t="shared" si="0"/>
        <v>10394</v>
      </c>
    </row>
    <row r="47" spans="2:17">
      <c r="B47" s="228" t="s">
        <v>82</v>
      </c>
      <c r="C47" s="229" t="s">
        <v>38</v>
      </c>
      <c r="D47" s="230" t="s">
        <v>83</v>
      </c>
      <c r="E47" s="230"/>
      <c r="F47" s="22" t="s">
        <v>214</v>
      </c>
      <c r="G47" s="27"/>
      <c r="H47" s="234">
        <f>IF($F47="","",INDEX(PR版マスタ!$C$7:$X$105,MATCH(ROW()-ROW($H$6)+1,Org版マスタ!$Y$7:$Y$105,0),MATCH($F47,Org版マスタ!$C$5:$X$5,0)))</f>
        <v>40</v>
      </c>
      <c r="I47" s="235">
        <f t="shared" si="1"/>
        <v>81</v>
      </c>
      <c r="J47" s="236">
        <f t="shared" si="2"/>
        <v>91</v>
      </c>
      <c r="K47" s="237">
        <f t="shared" si="3"/>
        <v>101</v>
      </c>
      <c r="L47" s="226">
        <f t="shared" si="7"/>
        <v>1830</v>
      </c>
      <c r="M47" s="223">
        <f t="shared" si="7"/>
        <v>2049</v>
      </c>
      <c r="N47" s="227">
        <f t="shared" si="7"/>
        <v>2288</v>
      </c>
      <c r="O47" s="222">
        <f t="shared" si="0"/>
        <v>8225</v>
      </c>
      <c r="P47" s="223">
        <f t="shared" si="0"/>
        <v>9247</v>
      </c>
      <c r="Q47" s="225">
        <f t="shared" si="0"/>
        <v>10294</v>
      </c>
    </row>
    <row r="48" spans="2:17">
      <c r="B48" s="228" t="s">
        <v>83</v>
      </c>
      <c r="C48" s="229" t="s">
        <v>38</v>
      </c>
      <c r="D48" s="230" t="s">
        <v>84</v>
      </c>
      <c r="E48" s="230"/>
      <c r="F48" s="22" t="s">
        <v>214</v>
      </c>
      <c r="G48" s="27"/>
      <c r="H48" s="234">
        <f>IF($F48="","",INDEX(PR版マスタ!$C$7:$X$105,MATCH(ROW()-ROW($H$6)+1,Org版マスタ!$Y$7:$Y$105,0),MATCH($F48,Org版マスタ!$C$5:$X$5,0)))</f>
        <v>41</v>
      </c>
      <c r="I48" s="235">
        <f t="shared" si="1"/>
        <v>83</v>
      </c>
      <c r="J48" s="236">
        <f t="shared" si="2"/>
        <v>93</v>
      </c>
      <c r="K48" s="237">
        <f t="shared" si="3"/>
        <v>103</v>
      </c>
      <c r="L48" s="226">
        <f t="shared" si="7"/>
        <v>1913</v>
      </c>
      <c r="M48" s="223">
        <f t="shared" si="7"/>
        <v>2142</v>
      </c>
      <c r="N48" s="227">
        <f t="shared" si="7"/>
        <v>2391</v>
      </c>
      <c r="O48" s="222">
        <f t="shared" si="0"/>
        <v>8144</v>
      </c>
      <c r="P48" s="223">
        <f t="shared" si="0"/>
        <v>9156</v>
      </c>
      <c r="Q48" s="225">
        <f t="shared" si="0"/>
        <v>10193</v>
      </c>
    </row>
    <row r="49" spans="2:17">
      <c r="B49" s="228" t="s">
        <v>84</v>
      </c>
      <c r="C49" s="229" t="s">
        <v>38</v>
      </c>
      <c r="D49" s="230" t="s">
        <v>85</v>
      </c>
      <c r="E49" s="230"/>
      <c r="F49" s="22" t="s">
        <v>214</v>
      </c>
      <c r="G49" s="27"/>
      <c r="H49" s="234">
        <f>IF($F49="","",INDEX(PR版マスタ!$C$7:$X$105,MATCH(ROW()-ROW($H$6)+1,Org版マスタ!$Y$7:$Y$105,0),MATCH($F49,Org版マスタ!$C$5:$X$5,0)))</f>
        <v>42</v>
      </c>
      <c r="I49" s="235">
        <f t="shared" si="1"/>
        <v>85</v>
      </c>
      <c r="J49" s="236">
        <f t="shared" si="2"/>
        <v>95</v>
      </c>
      <c r="K49" s="237">
        <f t="shared" si="3"/>
        <v>106</v>
      </c>
      <c r="L49" s="226">
        <f t="shared" si="7"/>
        <v>1998</v>
      </c>
      <c r="M49" s="223">
        <f t="shared" si="7"/>
        <v>2237</v>
      </c>
      <c r="N49" s="227">
        <f t="shared" si="7"/>
        <v>2497</v>
      </c>
      <c r="O49" s="222">
        <f t="shared" si="0"/>
        <v>8061</v>
      </c>
      <c r="P49" s="223">
        <f t="shared" si="0"/>
        <v>9063</v>
      </c>
      <c r="Q49" s="225">
        <f t="shared" si="0"/>
        <v>10090</v>
      </c>
    </row>
    <row r="50" spans="2:17">
      <c r="B50" s="228" t="s">
        <v>85</v>
      </c>
      <c r="C50" s="229" t="s">
        <v>38</v>
      </c>
      <c r="D50" s="230" t="s">
        <v>86</v>
      </c>
      <c r="E50" s="230"/>
      <c r="F50" s="22" t="s">
        <v>214</v>
      </c>
      <c r="G50" s="27"/>
      <c r="H50" s="234">
        <f>IF($F50="","",INDEX(PR版マスタ!$C$7:$X$105,MATCH(ROW()-ROW($H$6)+1,Org版マスタ!$Y$7:$Y$105,0),MATCH($F50,Org版マスタ!$C$5:$X$5,0)))</f>
        <v>43</v>
      </c>
      <c r="I50" s="235">
        <f t="shared" si="1"/>
        <v>87</v>
      </c>
      <c r="J50" s="236">
        <f t="shared" si="2"/>
        <v>97</v>
      </c>
      <c r="K50" s="237">
        <f t="shared" si="3"/>
        <v>108</v>
      </c>
      <c r="L50" s="226">
        <f t="shared" si="7"/>
        <v>2085</v>
      </c>
      <c r="M50" s="223">
        <f t="shared" si="7"/>
        <v>2334</v>
      </c>
      <c r="N50" s="227">
        <f t="shared" si="7"/>
        <v>2605</v>
      </c>
      <c r="O50" s="222">
        <f t="shared" si="0"/>
        <v>7976</v>
      </c>
      <c r="P50" s="223">
        <f t="shared" si="0"/>
        <v>8968</v>
      </c>
      <c r="Q50" s="225">
        <f t="shared" si="0"/>
        <v>9984</v>
      </c>
    </row>
    <row r="51" spans="2:17">
      <c r="B51" s="228" t="s">
        <v>86</v>
      </c>
      <c r="C51" s="229" t="s">
        <v>38</v>
      </c>
      <c r="D51" s="230" t="s">
        <v>87</v>
      </c>
      <c r="E51" s="230"/>
      <c r="F51" s="22" t="s">
        <v>214</v>
      </c>
      <c r="G51" s="27"/>
      <c r="H51" s="234">
        <f>IF($F51="","",INDEX(PR版マスタ!$C$7:$X$105,MATCH(ROW()-ROW($H$6)+1,Org版マスタ!$Y$7:$Y$105,0),MATCH($F51,Org版マスタ!$C$5:$X$5,0)))</f>
        <v>43</v>
      </c>
      <c r="I51" s="235">
        <f t="shared" si="1"/>
        <v>88</v>
      </c>
      <c r="J51" s="236">
        <f t="shared" si="2"/>
        <v>98</v>
      </c>
      <c r="K51" s="237">
        <f t="shared" si="3"/>
        <v>109</v>
      </c>
      <c r="L51" s="226">
        <f t="shared" si="7"/>
        <v>2173</v>
      </c>
      <c r="M51" s="223">
        <f t="shared" si="7"/>
        <v>2432</v>
      </c>
      <c r="N51" s="227">
        <f t="shared" si="7"/>
        <v>2714</v>
      </c>
      <c r="O51" s="222">
        <f t="shared" si="0"/>
        <v>7889</v>
      </c>
      <c r="P51" s="223">
        <f t="shared" si="0"/>
        <v>8871</v>
      </c>
      <c r="Q51" s="225">
        <f t="shared" si="0"/>
        <v>9876</v>
      </c>
    </row>
    <row r="52" spans="2:17">
      <c r="B52" s="228" t="s">
        <v>87</v>
      </c>
      <c r="C52" s="229" t="s">
        <v>38</v>
      </c>
      <c r="D52" s="230" t="s">
        <v>88</v>
      </c>
      <c r="E52" s="230"/>
      <c r="F52" s="22" t="s">
        <v>214</v>
      </c>
      <c r="G52" s="27"/>
      <c r="H52" s="234">
        <f>IF($F52="","",INDEX(PR版マスタ!$C$7:$X$105,MATCH(ROW()-ROW($H$6)+1,Org版マスタ!$Y$7:$Y$105,0),MATCH($F52,Org版マスタ!$C$5:$X$5,0)))</f>
        <v>44</v>
      </c>
      <c r="I52" s="235">
        <f t="shared" si="1"/>
        <v>90</v>
      </c>
      <c r="J52" s="236">
        <f t="shared" si="2"/>
        <v>101</v>
      </c>
      <c r="K52" s="237">
        <f t="shared" si="3"/>
        <v>112</v>
      </c>
      <c r="L52" s="226">
        <f t="shared" si="7"/>
        <v>2263</v>
      </c>
      <c r="M52" s="223">
        <f t="shared" si="7"/>
        <v>2533</v>
      </c>
      <c r="N52" s="227">
        <f t="shared" si="7"/>
        <v>2826</v>
      </c>
      <c r="O52" s="222">
        <f t="shared" si="0"/>
        <v>7801</v>
      </c>
      <c r="P52" s="223">
        <f t="shared" si="0"/>
        <v>8773</v>
      </c>
      <c r="Q52" s="225">
        <f t="shared" si="0"/>
        <v>9767</v>
      </c>
    </row>
    <row r="53" spans="2:17">
      <c r="B53" s="228" t="s">
        <v>88</v>
      </c>
      <c r="C53" s="229" t="s">
        <v>38</v>
      </c>
      <c r="D53" s="230" t="s">
        <v>89</v>
      </c>
      <c r="E53" s="230"/>
      <c r="F53" s="22" t="s">
        <v>214</v>
      </c>
      <c r="G53" s="27"/>
      <c r="H53" s="234">
        <f>IF($F53="","",INDEX(PR版マスタ!$C$7:$X$105,MATCH(ROW()-ROW($H$6)+1,Org版マスタ!$Y$7:$Y$105,0),MATCH($F53,Org版マスタ!$C$5:$X$5,0)))</f>
        <v>45</v>
      </c>
      <c r="I53" s="235">
        <f t="shared" si="1"/>
        <v>92</v>
      </c>
      <c r="J53" s="236">
        <f t="shared" si="2"/>
        <v>103</v>
      </c>
      <c r="K53" s="237">
        <f t="shared" si="3"/>
        <v>114</v>
      </c>
      <c r="L53" s="226">
        <f t="shared" si="7"/>
        <v>2355</v>
      </c>
      <c r="M53" s="223">
        <f t="shared" si="7"/>
        <v>2636</v>
      </c>
      <c r="N53" s="227">
        <f t="shared" si="7"/>
        <v>2940</v>
      </c>
      <c r="O53" s="222">
        <f t="shared" si="0"/>
        <v>7711</v>
      </c>
      <c r="P53" s="223">
        <f t="shared" si="0"/>
        <v>8672</v>
      </c>
      <c r="Q53" s="225">
        <f t="shared" si="0"/>
        <v>9655</v>
      </c>
    </row>
    <row r="54" spans="2:17">
      <c r="B54" s="228" t="s">
        <v>89</v>
      </c>
      <c r="C54" s="229" t="s">
        <v>38</v>
      </c>
      <c r="D54" s="230" t="s">
        <v>90</v>
      </c>
      <c r="E54" s="230"/>
      <c r="F54" s="22" t="s">
        <v>214</v>
      </c>
      <c r="G54" s="27"/>
      <c r="H54" s="234">
        <f>IF($F54="","",INDEX(PR版マスタ!$C$7:$X$105,MATCH(ROW()-ROW($H$6)+1,Org版マスタ!$Y$7:$Y$105,0),MATCH($F54,Org版マスタ!$C$5:$X$5,0)))</f>
        <v>45</v>
      </c>
      <c r="I54" s="235">
        <f t="shared" si="1"/>
        <v>93</v>
      </c>
      <c r="J54" s="236">
        <f t="shared" si="2"/>
        <v>104</v>
      </c>
      <c r="K54" s="237">
        <f t="shared" si="3"/>
        <v>115</v>
      </c>
      <c r="L54" s="226">
        <f t="shared" si="7"/>
        <v>2448</v>
      </c>
      <c r="M54" s="223">
        <f t="shared" si="7"/>
        <v>2740</v>
      </c>
      <c r="N54" s="227">
        <f t="shared" si="7"/>
        <v>3055</v>
      </c>
      <c r="O54" s="222">
        <f t="shared" si="0"/>
        <v>7619</v>
      </c>
      <c r="P54" s="223">
        <f t="shared" si="0"/>
        <v>8569</v>
      </c>
      <c r="Q54" s="225">
        <f t="shared" si="0"/>
        <v>9541</v>
      </c>
    </row>
    <row r="55" spans="2:17">
      <c r="B55" s="228" t="s">
        <v>90</v>
      </c>
      <c r="C55" s="229" t="s">
        <v>38</v>
      </c>
      <c r="D55" s="230" t="s">
        <v>91</v>
      </c>
      <c r="E55" s="230"/>
      <c r="F55" s="22" t="s">
        <v>214</v>
      </c>
      <c r="G55" s="27"/>
      <c r="H55" s="234">
        <f>IF($F55="","",INDEX(PR版マスタ!$C$7:$X$105,MATCH(ROW()-ROW($H$6)+1,Org版マスタ!$Y$7:$Y$105,0),MATCH($F55,Org版マスタ!$C$5:$X$5,0)))</f>
        <v>46</v>
      </c>
      <c r="I55" s="235">
        <f t="shared" si="1"/>
        <v>95</v>
      </c>
      <c r="J55" s="236">
        <f t="shared" si="2"/>
        <v>106</v>
      </c>
      <c r="K55" s="237">
        <f t="shared" si="3"/>
        <v>118</v>
      </c>
      <c r="L55" s="226">
        <f t="shared" si="7"/>
        <v>2543</v>
      </c>
      <c r="M55" s="223">
        <f t="shared" si="7"/>
        <v>2846</v>
      </c>
      <c r="N55" s="227">
        <f t="shared" si="7"/>
        <v>3173</v>
      </c>
      <c r="O55" s="222">
        <f t="shared" si="0"/>
        <v>7526</v>
      </c>
      <c r="P55" s="223">
        <f t="shared" si="0"/>
        <v>8465</v>
      </c>
      <c r="Q55" s="225">
        <f t="shared" si="0"/>
        <v>9426</v>
      </c>
    </row>
    <row r="56" spans="2:17">
      <c r="B56" s="228" t="s">
        <v>91</v>
      </c>
      <c r="C56" s="229" t="s">
        <v>38</v>
      </c>
      <c r="D56" s="230" t="s">
        <v>93</v>
      </c>
      <c r="E56" s="230"/>
      <c r="F56" s="22" t="s">
        <v>214</v>
      </c>
      <c r="G56" s="27"/>
      <c r="H56" s="234">
        <f>IF($F56="","",INDEX(PR版マスタ!$C$7:$X$105,MATCH(ROW()-ROW($H$6)+1,Org版マスタ!$Y$7:$Y$105,0),MATCH($F56,Org版マスタ!$C$5:$X$5,0)))</f>
        <v>47</v>
      </c>
      <c r="I56" s="235">
        <f t="shared" si="1"/>
        <v>97</v>
      </c>
      <c r="J56" s="236">
        <f t="shared" si="2"/>
        <v>108</v>
      </c>
      <c r="K56" s="237">
        <f t="shared" si="3"/>
        <v>120</v>
      </c>
      <c r="L56" s="226">
        <f t="shared" ref="L56:N71" si="8">L55+I56</f>
        <v>2640</v>
      </c>
      <c r="M56" s="223">
        <f t="shared" si="8"/>
        <v>2954</v>
      </c>
      <c r="N56" s="227">
        <f t="shared" si="8"/>
        <v>3293</v>
      </c>
      <c r="O56" s="222">
        <f t="shared" si="0"/>
        <v>7431</v>
      </c>
      <c r="P56" s="223">
        <f t="shared" si="0"/>
        <v>8359</v>
      </c>
      <c r="Q56" s="225">
        <f t="shared" si="0"/>
        <v>9308</v>
      </c>
    </row>
    <row r="57" spans="2:17">
      <c r="B57" s="228" t="s">
        <v>93</v>
      </c>
      <c r="C57" s="229" t="s">
        <v>38</v>
      </c>
      <c r="D57" s="230" t="s">
        <v>94</v>
      </c>
      <c r="E57" s="230"/>
      <c r="F57" s="22" t="s">
        <v>214</v>
      </c>
      <c r="G57" s="27"/>
      <c r="H57" s="234">
        <f>IF($F57="","",INDEX(PR版マスタ!$C$7:$X$105,MATCH(ROW()-ROW($H$6)+1,Org版マスタ!$Y$7:$Y$105,0),MATCH($F57,Org版マスタ!$C$5:$X$5,0)))</f>
        <v>47</v>
      </c>
      <c r="I57" s="235">
        <f t="shared" si="1"/>
        <v>98</v>
      </c>
      <c r="J57" s="236">
        <f t="shared" si="2"/>
        <v>109</v>
      </c>
      <c r="K57" s="237">
        <f t="shared" si="3"/>
        <v>121</v>
      </c>
      <c r="L57" s="226">
        <f t="shared" si="8"/>
        <v>2738</v>
      </c>
      <c r="M57" s="223">
        <f t="shared" si="8"/>
        <v>3063</v>
      </c>
      <c r="N57" s="227">
        <f t="shared" si="8"/>
        <v>3414</v>
      </c>
      <c r="O57" s="222">
        <f t="shared" si="0"/>
        <v>7334</v>
      </c>
      <c r="P57" s="223">
        <f t="shared" si="0"/>
        <v>8251</v>
      </c>
      <c r="Q57" s="225">
        <f t="shared" si="0"/>
        <v>9188</v>
      </c>
    </row>
    <row r="58" spans="2:17">
      <c r="B58" s="228" t="s">
        <v>94</v>
      </c>
      <c r="C58" s="229" t="s">
        <v>38</v>
      </c>
      <c r="D58" s="230" t="s">
        <v>95</v>
      </c>
      <c r="E58" s="230"/>
      <c r="F58" s="22" t="s">
        <v>214</v>
      </c>
      <c r="G58" s="27"/>
      <c r="H58" s="234">
        <f>IF($F58="","",INDEX(PR版マスタ!$C$7:$X$105,MATCH(ROW()-ROW($H$6)+1,Org版マスタ!$Y$7:$Y$105,0),MATCH($F58,Org版マスタ!$C$5:$X$5,0)))</f>
        <v>48</v>
      </c>
      <c r="I58" s="235">
        <f t="shared" si="1"/>
        <v>100</v>
      </c>
      <c r="J58" s="236">
        <f t="shared" si="2"/>
        <v>112</v>
      </c>
      <c r="K58" s="237">
        <f t="shared" si="3"/>
        <v>124</v>
      </c>
      <c r="L58" s="226">
        <f t="shared" si="8"/>
        <v>2838</v>
      </c>
      <c r="M58" s="223">
        <f t="shared" si="8"/>
        <v>3175</v>
      </c>
      <c r="N58" s="227">
        <f t="shared" si="8"/>
        <v>3538</v>
      </c>
      <c r="O58" s="222">
        <f t="shared" si="0"/>
        <v>7236</v>
      </c>
      <c r="P58" s="223">
        <f t="shared" si="0"/>
        <v>8142</v>
      </c>
      <c r="Q58" s="225">
        <f t="shared" si="0"/>
        <v>9067</v>
      </c>
    </row>
    <row r="59" spans="2:17">
      <c r="B59" s="228" t="s">
        <v>95</v>
      </c>
      <c r="C59" s="229" t="s">
        <v>38</v>
      </c>
      <c r="D59" s="230" t="s">
        <v>96</v>
      </c>
      <c r="E59" s="230"/>
      <c r="F59" s="22" t="s">
        <v>214</v>
      </c>
      <c r="G59" s="27"/>
      <c r="H59" s="234">
        <f>IF($F59="","",INDEX(PR版マスタ!$C$7:$X$105,MATCH(ROW()-ROW($H$6)+1,Org版マスタ!$Y$7:$Y$105,0),MATCH($F59,Org版マスタ!$C$5:$X$5,0)))</f>
        <v>49</v>
      </c>
      <c r="I59" s="235">
        <f t="shared" si="1"/>
        <v>102</v>
      </c>
      <c r="J59" s="236">
        <f t="shared" si="2"/>
        <v>114</v>
      </c>
      <c r="K59" s="237">
        <f t="shared" si="3"/>
        <v>126</v>
      </c>
      <c r="L59" s="226">
        <f t="shared" si="8"/>
        <v>2940</v>
      </c>
      <c r="M59" s="223">
        <f t="shared" si="8"/>
        <v>3289</v>
      </c>
      <c r="N59" s="227">
        <f t="shared" si="8"/>
        <v>3664</v>
      </c>
      <c r="O59" s="222">
        <f t="shared" si="0"/>
        <v>7136</v>
      </c>
      <c r="P59" s="223">
        <f t="shared" si="0"/>
        <v>8030</v>
      </c>
      <c r="Q59" s="225">
        <f t="shared" si="0"/>
        <v>8943</v>
      </c>
    </row>
    <row r="60" spans="2:17">
      <c r="B60" s="228" t="s">
        <v>96</v>
      </c>
      <c r="C60" s="229" t="s">
        <v>38</v>
      </c>
      <c r="D60" s="230" t="s">
        <v>97</v>
      </c>
      <c r="E60" s="230"/>
      <c r="F60" s="22" t="s">
        <v>214</v>
      </c>
      <c r="G60" s="27"/>
      <c r="H60" s="234">
        <f>IF($F60="","",INDEX(PR版マスタ!$C$7:$X$105,MATCH(ROW()-ROW($H$6)+1,Org版マスタ!$Y$7:$Y$105,0),MATCH($F60,Org版マスタ!$C$5:$X$5,0)))</f>
        <v>50</v>
      </c>
      <c r="I60" s="235">
        <f t="shared" si="1"/>
        <v>104</v>
      </c>
      <c r="J60" s="236">
        <f t="shared" si="2"/>
        <v>116</v>
      </c>
      <c r="K60" s="237">
        <f t="shared" si="3"/>
        <v>129</v>
      </c>
      <c r="L60" s="226">
        <f t="shared" si="8"/>
        <v>3044</v>
      </c>
      <c r="M60" s="223">
        <f t="shared" si="8"/>
        <v>3405</v>
      </c>
      <c r="N60" s="227">
        <f t="shared" si="8"/>
        <v>3793</v>
      </c>
      <c r="O60" s="222">
        <f t="shared" si="0"/>
        <v>7034</v>
      </c>
      <c r="P60" s="223">
        <f t="shared" si="0"/>
        <v>7916</v>
      </c>
      <c r="Q60" s="225">
        <f t="shared" si="0"/>
        <v>8817</v>
      </c>
    </row>
    <row r="61" spans="2:17">
      <c r="B61" s="228" t="s">
        <v>97</v>
      </c>
      <c r="C61" s="229" t="s">
        <v>38</v>
      </c>
      <c r="D61" s="230" t="s">
        <v>98</v>
      </c>
      <c r="E61" s="230"/>
      <c r="F61" s="22" t="s">
        <v>214</v>
      </c>
      <c r="G61" s="27"/>
      <c r="H61" s="234">
        <f>IF($F61="","",INDEX(PR版マスタ!$C$7:$X$105,MATCH(ROW()-ROW($H$6)+1,Org版マスタ!$Y$7:$Y$105,0),MATCH($F61,Org版マスタ!$C$5:$X$5,0)))</f>
        <v>50</v>
      </c>
      <c r="I61" s="235">
        <f t="shared" si="1"/>
        <v>105</v>
      </c>
      <c r="J61" s="236">
        <f t="shared" si="2"/>
        <v>117</v>
      </c>
      <c r="K61" s="237">
        <f t="shared" si="3"/>
        <v>130</v>
      </c>
      <c r="L61" s="226">
        <f t="shared" si="8"/>
        <v>3149</v>
      </c>
      <c r="M61" s="223">
        <f t="shared" si="8"/>
        <v>3522</v>
      </c>
      <c r="N61" s="227">
        <f t="shared" si="8"/>
        <v>3923</v>
      </c>
      <c r="O61" s="222">
        <f t="shared" si="0"/>
        <v>6930</v>
      </c>
      <c r="P61" s="223">
        <f t="shared" si="0"/>
        <v>7800</v>
      </c>
      <c r="Q61" s="225">
        <f t="shared" si="0"/>
        <v>8688</v>
      </c>
    </row>
    <row r="62" spans="2:17">
      <c r="B62" s="228" t="s">
        <v>98</v>
      </c>
      <c r="C62" s="229" t="s">
        <v>38</v>
      </c>
      <c r="D62" s="230" t="s">
        <v>99</v>
      </c>
      <c r="E62" s="230"/>
      <c r="F62" s="22" t="s">
        <v>66</v>
      </c>
      <c r="G62" s="27"/>
      <c r="H62" s="234">
        <f>IF($F62="","",INDEX(PR版マスタ!$C$7:$X$105,MATCH(ROW()-ROW($H$6)+1,Org版マスタ!$Y$7:$Y$105,0),MATCH($F62,Org版マスタ!$C$5:$X$5,0)))</f>
        <v>51</v>
      </c>
      <c r="I62" s="235">
        <f t="shared" si="1"/>
        <v>107</v>
      </c>
      <c r="J62" s="236">
        <f t="shared" si="2"/>
        <v>119</v>
      </c>
      <c r="K62" s="237">
        <f t="shared" si="3"/>
        <v>132</v>
      </c>
      <c r="L62" s="226">
        <f t="shared" si="8"/>
        <v>3256</v>
      </c>
      <c r="M62" s="223">
        <f t="shared" si="8"/>
        <v>3641</v>
      </c>
      <c r="N62" s="227">
        <f t="shared" si="8"/>
        <v>4055</v>
      </c>
      <c r="O62" s="222">
        <f t="shared" si="0"/>
        <v>6825</v>
      </c>
      <c r="P62" s="223">
        <f t="shared" si="0"/>
        <v>7683</v>
      </c>
      <c r="Q62" s="225">
        <f t="shared" si="0"/>
        <v>8558</v>
      </c>
    </row>
    <row r="63" spans="2:17">
      <c r="B63" s="228" t="s">
        <v>99</v>
      </c>
      <c r="C63" s="229" t="s">
        <v>38</v>
      </c>
      <c r="D63" s="230" t="s">
        <v>100</v>
      </c>
      <c r="E63" s="230"/>
      <c r="F63" s="22" t="s">
        <v>66</v>
      </c>
      <c r="G63" s="27"/>
      <c r="H63" s="234">
        <f>IF($F63="","",INDEX(PR版マスタ!$C$7:$X$105,MATCH(ROW()-ROW($H$6)+1,Org版マスタ!$Y$7:$Y$105,0),MATCH($F63,Org版マスタ!$C$5:$X$5,0)))</f>
        <v>52</v>
      </c>
      <c r="I63" s="235">
        <f t="shared" si="1"/>
        <v>109</v>
      </c>
      <c r="J63" s="236">
        <f t="shared" si="2"/>
        <v>122</v>
      </c>
      <c r="K63" s="237">
        <f t="shared" si="3"/>
        <v>135</v>
      </c>
      <c r="L63" s="226">
        <f t="shared" si="8"/>
        <v>3365</v>
      </c>
      <c r="M63" s="223">
        <f t="shared" si="8"/>
        <v>3763</v>
      </c>
      <c r="N63" s="227">
        <f t="shared" si="8"/>
        <v>4190</v>
      </c>
      <c r="O63" s="222">
        <f t="shared" si="0"/>
        <v>6718</v>
      </c>
      <c r="P63" s="223">
        <f t="shared" si="0"/>
        <v>7564</v>
      </c>
      <c r="Q63" s="225">
        <f t="shared" si="0"/>
        <v>8426</v>
      </c>
    </row>
    <row r="64" spans="2:17">
      <c r="B64" s="228" t="s">
        <v>100</v>
      </c>
      <c r="C64" s="229" t="s">
        <v>38</v>
      </c>
      <c r="D64" s="230" t="s">
        <v>101</v>
      </c>
      <c r="E64" s="230"/>
      <c r="F64" s="22" t="s">
        <v>66</v>
      </c>
      <c r="G64" s="27"/>
      <c r="H64" s="234">
        <f>IF($F64="","",INDEX(PR版マスタ!$C$7:$X$105,MATCH(ROW()-ROW($H$6)+1,Org版マスタ!$Y$7:$Y$105,0),MATCH($F64,Org版マスタ!$C$5:$X$5,0)))</f>
        <v>52</v>
      </c>
      <c r="I64" s="235">
        <f t="shared" si="1"/>
        <v>110</v>
      </c>
      <c r="J64" s="236">
        <f t="shared" si="2"/>
        <v>123</v>
      </c>
      <c r="K64" s="237">
        <f t="shared" si="3"/>
        <v>136</v>
      </c>
      <c r="L64" s="226">
        <f t="shared" si="8"/>
        <v>3475</v>
      </c>
      <c r="M64" s="223">
        <f t="shared" si="8"/>
        <v>3886</v>
      </c>
      <c r="N64" s="227">
        <f t="shared" si="8"/>
        <v>4326</v>
      </c>
      <c r="O64" s="222">
        <f t="shared" si="0"/>
        <v>6609</v>
      </c>
      <c r="P64" s="223">
        <f t="shared" si="0"/>
        <v>7442</v>
      </c>
      <c r="Q64" s="225">
        <f t="shared" si="0"/>
        <v>8291</v>
      </c>
    </row>
    <row r="65" spans="2:17">
      <c r="B65" s="228" t="s">
        <v>101</v>
      </c>
      <c r="C65" s="229" t="s">
        <v>38</v>
      </c>
      <c r="D65" s="230" t="s">
        <v>102</v>
      </c>
      <c r="E65" s="230"/>
      <c r="F65" s="22" t="s">
        <v>164</v>
      </c>
      <c r="G65" s="27"/>
      <c r="H65" s="234">
        <f>IF($F65="","",INDEX(PR版マスタ!$C$7:$X$105,MATCH(ROW()-ROW($H$6)+1,Org版マスタ!$Y$7:$Y$105,0),MATCH($F65,Org版マスタ!$C$5:$X$5,0)))</f>
        <v>68</v>
      </c>
      <c r="I65" s="235">
        <f t="shared" si="1"/>
        <v>127</v>
      </c>
      <c r="J65" s="236">
        <f t="shared" si="2"/>
        <v>144</v>
      </c>
      <c r="K65" s="237">
        <f t="shared" si="3"/>
        <v>161</v>
      </c>
      <c r="L65" s="226">
        <f t="shared" si="8"/>
        <v>3602</v>
      </c>
      <c r="M65" s="223">
        <f t="shared" si="8"/>
        <v>4030</v>
      </c>
      <c r="N65" s="227">
        <f t="shared" si="8"/>
        <v>4487</v>
      </c>
      <c r="O65" s="222">
        <f t="shared" si="0"/>
        <v>6499</v>
      </c>
      <c r="P65" s="223">
        <f t="shared" si="0"/>
        <v>7319</v>
      </c>
      <c r="Q65" s="225">
        <f t="shared" si="0"/>
        <v>8155</v>
      </c>
    </row>
    <row r="66" spans="2:17">
      <c r="B66" s="228" t="s">
        <v>102</v>
      </c>
      <c r="C66" s="229" t="s">
        <v>38</v>
      </c>
      <c r="D66" s="230" t="s">
        <v>103</v>
      </c>
      <c r="E66" s="230"/>
      <c r="F66" s="22" t="s">
        <v>164</v>
      </c>
      <c r="G66" s="27"/>
      <c r="H66" s="234">
        <f>IF($F66="","",INDEX(PR版マスタ!$C$7:$X$105,MATCH(ROW()-ROW($H$6)+1,Org版マスタ!$Y$7:$Y$105,0),MATCH($F66,Org版マスタ!$C$5:$X$5,0)))</f>
        <v>68</v>
      </c>
      <c r="I66" s="235">
        <f t="shared" si="1"/>
        <v>128</v>
      </c>
      <c r="J66" s="236">
        <f t="shared" si="2"/>
        <v>145</v>
      </c>
      <c r="K66" s="237">
        <f t="shared" si="3"/>
        <v>162</v>
      </c>
      <c r="L66" s="226">
        <f t="shared" si="8"/>
        <v>3730</v>
      </c>
      <c r="M66" s="223">
        <f t="shared" si="8"/>
        <v>4175</v>
      </c>
      <c r="N66" s="227">
        <f t="shared" si="8"/>
        <v>4649</v>
      </c>
      <c r="O66" s="222">
        <f t="shared" si="0"/>
        <v>6372</v>
      </c>
      <c r="P66" s="223">
        <f t="shared" si="0"/>
        <v>7175</v>
      </c>
      <c r="Q66" s="225">
        <f t="shared" si="0"/>
        <v>7994</v>
      </c>
    </row>
    <row r="67" spans="2:17">
      <c r="B67" s="228" t="s">
        <v>103</v>
      </c>
      <c r="C67" s="229" t="s">
        <v>38</v>
      </c>
      <c r="D67" s="230" t="s">
        <v>104</v>
      </c>
      <c r="E67" s="230"/>
      <c r="F67" s="22" t="s">
        <v>164</v>
      </c>
      <c r="G67" s="27"/>
      <c r="H67" s="234">
        <f>IF($F67="","",INDEX(PR版マスタ!$C$7:$X$105,MATCH(ROW()-ROW($H$6)+1,Org版マスタ!$Y$7:$Y$105,0),MATCH($F67,Org版マスタ!$C$5:$X$5,0)))</f>
        <v>69</v>
      </c>
      <c r="I67" s="235">
        <f t="shared" si="1"/>
        <v>130</v>
      </c>
      <c r="J67" s="236">
        <f t="shared" si="2"/>
        <v>147</v>
      </c>
      <c r="K67" s="237">
        <f t="shared" si="3"/>
        <v>164</v>
      </c>
      <c r="L67" s="226">
        <f t="shared" si="8"/>
        <v>3860</v>
      </c>
      <c r="M67" s="223">
        <f t="shared" si="8"/>
        <v>4322</v>
      </c>
      <c r="N67" s="227">
        <f t="shared" si="8"/>
        <v>4813</v>
      </c>
      <c r="O67" s="222">
        <f t="shared" si="0"/>
        <v>6244</v>
      </c>
      <c r="P67" s="223">
        <f t="shared" si="0"/>
        <v>7030</v>
      </c>
      <c r="Q67" s="225">
        <f t="shared" si="0"/>
        <v>7832</v>
      </c>
    </row>
    <row r="68" spans="2:17">
      <c r="B68" s="228" t="s">
        <v>104</v>
      </c>
      <c r="C68" s="229" t="s">
        <v>38</v>
      </c>
      <c r="D68" s="230" t="s">
        <v>105</v>
      </c>
      <c r="E68" s="230"/>
      <c r="F68" s="22" t="s">
        <v>164</v>
      </c>
      <c r="G68" s="27"/>
      <c r="H68" s="234">
        <f>IF($F68="","",INDEX(PR版マスタ!$C$7:$X$105,MATCH(ROW()-ROW($H$6)+1,Org版マスタ!$Y$7:$Y$105,0),MATCH($F68,Org版マスタ!$C$5:$X$5,0)))</f>
        <v>70</v>
      </c>
      <c r="I68" s="235">
        <f t="shared" si="1"/>
        <v>132</v>
      </c>
      <c r="J68" s="236">
        <f t="shared" si="2"/>
        <v>149</v>
      </c>
      <c r="K68" s="237">
        <f t="shared" si="3"/>
        <v>167</v>
      </c>
      <c r="L68" s="226">
        <f t="shared" si="8"/>
        <v>3992</v>
      </c>
      <c r="M68" s="223">
        <f t="shared" si="8"/>
        <v>4471</v>
      </c>
      <c r="N68" s="227">
        <f t="shared" si="8"/>
        <v>4980</v>
      </c>
      <c r="O68" s="222">
        <f t="shared" si="0"/>
        <v>6114</v>
      </c>
      <c r="P68" s="223">
        <f t="shared" si="0"/>
        <v>6883</v>
      </c>
      <c r="Q68" s="225">
        <f t="shared" si="0"/>
        <v>7668</v>
      </c>
    </row>
    <row r="69" spans="2:17">
      <c r="B69" s="228" t="s">
        <v>105</v>
      </c>
      <c r="C69" s="229" t="s">
        <v>38</v>
      </c>
      <c r="D69" s="230" t="s">
        <v>106</v>
      </c>
      <c r="E69" s="230"/>
      <c r="F69" s="22" t="s">
        <v>164</v>
      </c>
      <c r="G69" s="27"/>
      <c r="H69" s="234">
        <f>IF($F69="","",INDEX(PR版マスタ!$C$7:$X$105,MATCH(ROW()-ROW($H$6)+1,Org版マスタ!$Y$7:$Y$105,0),MATCH($F69,Org版マスタ!$C$5:$X$5,0)))</f>
        <v>71</v>
      </c>
      <c r="I69" s="235">
        <f t="shared" si="1"/>
        <v>134</v>
      </c>
      <c r="J69" s="236">
        <f t="shared" si="2"/>
        <v>151</v>
      </c>
      <c r="K69" s="237">
        <f t="shared" si="3"/>
        <v>169</v>
      </c>
      <c r="L69" s="226">
        <f t="shared" si="8"/>
        <v>4126</v>
      </c>
      <c r="M69" s="223">
        <f t="shared" si="8"/>
        <v>4622</v>
      </c>
      <c r="N69" s="227">
        <f t="shared" si="8"/>
        <v>5149</v>
      </c>
      <c r="O69" s="222">
        <f t="shared" si="0"/>
        <v>5982</v>
      </c>
      <c r="P69" s="223">
        <f t="shared" si="0"/>
        <v>6734</v>
      </c>
      <c r="Q69" s="225">
        <f t="shared" si="0"/>
        <v>7501</v>
      </c>
    </row>
    <row r="70" spans="2:17">
      <c r="B70" s="228" t="s">
        <v>106</v>
      </c>
      <c r="C70" s="229" t="s">
        <v>38</v>
      </c>
      <c r="D70" s="230" t="s">
        <v>107</v>
      </c>
      <c r="E70" s="230"/>
      <c r="F70" s="22" t="s">
        <v>164</v>
      </c>
      <c r="G70" s="27"/>
      <c r="H70" s="234">
        <f>IF($F70="","",INDEX(PR版マスタ!$C$7:$X$105,MATCH(ROW()-ROW($H$6)+1,Org版マスタ!$Y$7:$Y$105,0),MATCH($F70,Org版マスタ!$C$5:$X$5,0)))</f>
        <v>72</v>
      </c>
      <c r="I70" s="235">
        <f t="shared" si="1"/>
        <v>136</v>
      </c>
      <c r="J70" s="236">
        <f t="shared" si="2"/>
        <v>154</v>
      </c>
      <c r="K70" s="237">
        <f t="shared" si="3"/>
        <v>172</v>
      </c>
      <c r="L70" s="226">
        <f t="shared" si="8"/>
        <v>4262</v>
      </c>
      <c r="M70" s="223">
        <f t="shared" si="8"/>
        <v>4776</v>
      </c>
      <c r="N70" s="227">
        <f t="shared" si="8"/>
        <v>5321</v>
      </c>
      <c r="O70" s="222">
        <f t="shared" ref="O70:Q103" si="9">O71+I70</f>
        <v>5848</v>
      </c>
      <c r="P70" s="223">
        <f t="shared" si="9"/>
        <v>6583</v>
      </c>
      <c r="Q70" s="225">
        <f t="shared" si="9"/>
        <v>7332</v>
      </c>
    </row>
    <row r="71" spans="2:17">
      <c r="B71" s="228" t="s">
        <v>107</v>
      </c>
      <c r="C71" s="229" t="s">
        <v>38</v>
      </c>
      <c r="D71" s="230" t="s">
        <v>108</v>
      </c>
      <c r="E71" s="230"/>
      <c r="F71" s="22" t="s">
        <v>164</v>
      </c>
      <c r="G71" s="27"/>
      <c r="H71" s="234">
        <f>IF($F71="","",INDEX(PR版マスタ!$C$7:$X$105,MATCH(ROW()-ROW($H$6)+1,Org版マスタ!$Y$7:$Y$105,0),MATCH($F71,Org版マスタ!$C$5:$X$5,0)))</f>
        <v>72</v>
      </c>
      <c r="I71" s="235">
        <f t="shared" ref="I71:I104" si="10">(ROW()-ROW($H$6))+$H71</f>
        <v>137</v>
      </c>
      <c r="J71" s="236">
        <f t="shared" ref="J71:J104" si="11">FLOOR((ROW()-ROW($H$6))+$H71*1.25,1)</f>
        <v>155</v>
      </c>
      <c r="K71" s="237">
        <f t="shared" ref="K71:K104" si="12">FLOOR((ROW()-ROW($H$6))+$H71*1.5,1)</f>
        <v>173</v>
      </c>
      <c r="L71" s="226">
        <f t="shared" si="8"/>
        <v>4399</v>
      </c>
      <c r="M71" s="223">
        <f t="shared" si="8"/>
        <v>4931</v>
      </c>
      <c r="N71" s="227">
        <f t="shared" si="8"/>
        <v>5494</v>
      </c>
      <c r="O71" s="222">
        <f t="shared" si="9"/>
        <v>5712</v>
      </c>
      <c r="P71" s="223">
        <f t="shared" si="9"/>
        <v>6429</v>
      </c>
      <c r="Q71" s="225">
        <f t="shared" si="9"/>
        <v>7160</v>
      </c>
    </row>
    <row r="72" spans="2:17">
      <c r="B72" s="228" t="s">
        <v>108</v>
      </c>
      <c r="C72" s="229" t="s">
        <v>38</v>
      </c>
      <c r="D72" s="230" t="s">
        <v>109</v>
      </c>
      <c r="E72" s="230"/>
      <c r="F72" s="22" t="s">
        <v>164</v>
      </c>
      <c r="G72" s="27"/>
      <c r="H72" s="234">
        <f>IF($F72="","",INDEX(PR版マスタ!$C$7:$X$105,MATCH(ROW()-ROW($H$6)+1,Org版マスタ!$Y$7:$Y$105,0),MATCH($F72,Org版マスタ!$C$5:$X$5,0)))</f>
        <v>73</v>
      </c>
      <c r="I72" s="235">
        <f t="shared" si="10"/>
        <v>139</v>
      </c>
      <c r="J72" s="236">
        <f t="shared" si="11"/>
        <v>157</v>
      </c>
      <c r="K72" s="237">
        <f t="shared" si="12"/>
        <v>175</v>
      </c>
      <c r="L72" s="226">
        <f t="shared" ref="L72:N87" si="13">L71+I72</f>
        <v>4538</v>
      </c>
      <c r="M72" s="223">
        <f t="shared" si="13"/>
        <v>5088</v>
      </c>
      <c r="N72" s="227">
        <f t="shared" si="13"/>
        <v>5669</v>
      </c>
      <c r="O72" s="222">
        <f t="shared" si="9"/>
        <v>5575</v>
      </c>
      <c r="P72" s="223">
        <f t="shared" si="9"/>
        <v>6274</v>
      </c>
      <c r="Q72" s="225">
        <f t="shared" si="9"/>
        <v>6987</v>
      </c>
    </row>
    <row r="73" spans="2:17">
      <c r="B73" s="228" t="s">
        <v>109</v>
      </c>
      <c r="C73" s="229" t="s">
        <v>38</v>
      </c>
      <c r="D73" s="230" t="s">
        <v>110</v>
      </c>
      <c r="E73" s="230"/>
      <c r="F73" s="22" t="s">
        <v>164</v>
      </c>
      <c r="G73" s="27"/>
      <c r="H73" s="234">
        <f>IF($F73="","",INDEX(PR版マスタ!$C$7:$X$105,MATCH(ROW()-ROW($H$6)+1,Org版マスタ!$Y$7:$Y$105,0),MATCH($F73,Org版マスタ!$C$5:$X$5,0)))</f>
        <v>74</v>
      </c>
      <c r="I73" s="235">
        <f t="shared" si="10"/>
        <v>141</v>
      </c>
      <c r="J73" s="236">
        <f t="shared" si="11"/>
        <v>159</v>
      </c>
      <c r="K73" s="237">
        <f t="shared" si="12"/>
        <v>178</v>
      </c>
      <c r="L73" s="226">
        <f t="shared" si="13"/>
        <v>4679</v>
      </c>
      <c r="M73" s="223">
        <f t="shared" si="13"/>
        <v>5247</v>
      </c>
      <c r="N73" s="227">
        <f t="shared" si="13"/>
        <v>5847</v>
      </c>
      <c r="O73" s="222">
        <f t="shared" si="9"/>
        <v>5436</v>
      </c>
      <c r="P73" s="223">
        <f t="shared" si="9"/>
        <v>6117</v>
      </c>
      <c r="Q73" s="225">
        <f t="shared" si="9"/>
        <v>6812</v>
      </c>
    </row>
    <row r="74" spans="2:17">
      <c r="B74" s="228" t="s">
        <v>110</v>
      </c>
      <c r="C74" s="229" t="s">
        <v>38</v>
      </c>
      <c r="D74" s="230" t="s">
        <v>111</v>
      </c>
      <c r="E74" s="230"/>
      <c r="F74" s="22" t="s">
        <v>164</v>
      </c>
      <c r="G74" s="27"/>
      <c r="H74" s="234">
        <f>IF($F74="","",INDEX(PR版マスタ!$C$7:$X$105,MATCH(ROW()-ROW($H$6)+1,Org版マスタ!$Y$7:$Y$105,0),MATCH($F74,Org版マスタ!$C$5:$X$5,0)))</f>
        <v>75</v>
      </c>
      <c r="I74" s="235">
        <f t="shared" si="10"/>
        <v>143</v>
      </c>
      <c r="J74" s="236">
        <f t="shared" si="11"/>
        <v>161</v>
      </c>
      <c r="K74" s="237">
        <f t="shared" si="12"/>
        <v>180</v>
      </c>
      <c r="L74" s="226">
        <f t="shared" si="13"/>
        <v>4822</v>
      </c>
      <c r="M74" s="223">
        <f t="shared" si="13"/>
        <v>5408</v>
      </c>
      <c r="N74" s="227">
        <f t="shared" si="13"/>
        <v>6027</v>
      </c>
      <c r="O74" s="222">
        <f t="shared" si="9"/>
        <v>5295</v>
      </c>
      <c r="P74" s="223">
        <f t="shared" si="9"/>
        <v>5958</v>
      </c>
      <c r="Q74" s="225">
        <f t="shared" si="9"/>
        <v>6634</v>
      </c>
    </row>
    <row r="75" spans="2:17">
      <c r="B75" s="228" t="s">
        <v>111</v>
      </c>
      <c r="C75" s="229" t="s">
        <v>38</v>
      </c>
      <c r="D75" s="230" t="s">
        <v>112</v>
      </c>
      <c r="E75" s="230"/>
      <c r="F75" s="22" t="s">
        <v>164</v>
      </c>
      <c r="G75" s="27"/>
      <c r="H75" s="234">
        <f>IF($F75="","",INDEX(PR版マスタ!$C$7:$X$105,MATCH(ROW()-ROW($H$6)+1,Org版マスタ!$Y$7:$Y$105,0),MATCH($F75,Org版マスタ!$C$5:$X$5,0)))</f>
        <v>76</v>
      </c>
      <c r="I75" s="235">
        <f t="shared" si="10"/>
        <v>145</v>
      </c>
      <c r="J75" s="236">
        <f t="shared" si="11"/>
        <v>164</v>
      </c>
      <c r="K75" s="237">
        <f t="shared" si="12"/>
        <v>183</v>
      </c>
      <c r="L75" s="226">
        <f t="shared" si="13"/>
        <v>4967</v>
      </c>
      <c r="M75" s="223">
        <f t="shared" si="13"/>
        <v>5572</v>
      </c>
      <c r="N75" s="227">
        <f t="shared" si="13"/>
        <v>6210</v>
      </c>
      <c r="O75" s="222">
        <f t="shared" si="9"/>
        <v>5152</v>
      </c>
      <c r="P75" s="223">
        <f t="shared" si="9"/>
        <v>5797</v>
      </c>
      <c r="Q75" s="225">
        <f t="shared" si="9"/>
        <v>6454</v>
      </c>
    </row>
    <row r="76" spans="2:17">
      <c r="B76" s="228" t="s">
        <v>112</v>
      </c>
      <c r="C76" s="229" t="s">
        <v>38</v>
      </c>
      <c r="D76" s="230" t="s">
        <v>113</v>
      </c>
      <c r="E76" s="230"/>
      <c r="F76" s="22" t="s">
        <v>164</v>
      </c>
      <c r="G76" s="27"/>
      <c r="H76" s="234">
        <f>IF($F76="","",INDEX(PR版マスタ!$C$7:$X$105,MATCH(ROW()-ROW($H$6)+1,Org版マスタ!$Y$7:$Y$105,0),MATCH($F76,Org版マスタ!$C$5:$X$5,0)))</f>
        <v>76</v>
      </c>
      <c r="I76" s="235">
        <f t="shared" si="10"/>
        <v>146</v>
      </c>
      <c r="J76" s="236">
        <f t="shared" si="11"/>
        <v>165</v>
      </c>
      <c r="K76" s="237">
        <f t="shared" si="12"/>
        <v>184</v>
      </c>
      <c r="L76" s="226">
        <f t="shared" si="13"/>
        <v>5113</v>
      </c>
      <c r="M76" s="223">
        <f t="shared" si="13"/>
        <v>5737</v>
      </c>
      <c r="N76" s="227">
        <f t="shared" si="13"/>
        <v>6394</v>
      </c>
      <c r="O76" s="222">
        <f t="shared" si="9"/>
        <v>5007</v>
      </c>
      <c r="P76" s="223">
        <f t="shared" si="9"/>
        <v>5633</v>
      </c>
      <c r="Q76" s="225">
        <f t="shared" si="9"/>
        <v>6271</v>
      </c>
    </row>
    <row r="77" spans="2:17">
      <c r="B77" s="228" t="s">
        <v>113</v>
      </c>
      <c r="C77" s="229" t="s">
        <v>38</v>
      </c>
      <c r="D77" s="230" t="s">
        <v>114</v>
      </c>
      <c r="E77" s="230"/>
      <c r="F77" s="22" t="s">
        <v>164</v>
      </c>
      <c r="G77" s="27"/>
      <c r="H77" s="234">
        <f>IF($F77="","",INDEX(PR版マスタ!$C$7:$X$105,MATCH(ROW()-ROW($H$6)+1,Org版マスタ!$Y$7:$Y$105,0),MATCH($F77,Org版マスタ!$C$5:$X$5,0)))</f>
        <v>77</v>
      </c>
      <c r="I77" s="235">
        <f t="shared" si="10"/>
        <v>148</v>
      </c>
      <c r="J77" s="236">
        <f t="shared" si="11"/>
        <v>167</v>
      </c>
      <c r="K77" s="237">
        <f t="shared" si="12"/>
        <v>186</v>
      </c>
      <c r="L77" s="226">
        <f t="shared" si="13"/>
        <v>5261</v>
      </c>
      <c r="M77" s="223">
        <f t="shared" si="13"/>
        <v>5904</v>
      </c>
      <c r="N77" s="227">
        <f t="shared" si="13"/>
        <v>6580</v>
      </c>
      <c r="O77" s="222">
        <f t="shared" si="9"/>
        <v>4861</v>
      </c>
      <c r="P77" s="223">
        <f t="shared" si="9"/>
        <v>5468</v>
      </c>
      <c r="Q77" s="225">
        <f t="shared" si="9"/>
        <v>6087</v>
      </c>
    </row>
    <row r="78" spans="2:17">
      <c r="B78" s="228" t="s">
        <v>114</v>
      </c>
      <c r="C78" s="229" t="s">
        <v>38</v>
      </c>
      <c r="D78" s="230" t="s">
        <v>115</v>
      </c>
      <c r="E78" s="230"/>
      <c r="F78" s="22" t="s">
        <v>164</v>
      </c>
      <c r="G78" s="27"/>
      <c r="H78" s="234">
        <f>IF($F78="","",INDEX(PR版マスタ!$C$7:$X$105,MATCH(ROW()-ROW($H$6)+1,Org版マスタ!$Y$7:$Y$105,0),MATCH($F78,Org版マスタ!$C$5:$X$5,0)))</f>
        <v>78</v>
      </c>
      <c r="I78" s="235">
        <f t="shared" si="10"/>
        <v>150</v>
      </c>
      <c r="J78" s="236">
        <f t="shared" si="11"/>
        <v>169</v>
      </c>
      <c r="K78" s="237">
        <f t="shared" si="12"/>
        <v>189</v>
      </c>
      <c r="L78" s="226">
        <f t="shared" si="13"/>
        <v>5411</v>
      </c>
      <c r="M78" s="223">
        <f t="shared" si="13"/>
        <v>6073</v>
      </c>
      <c r="N78" s="227">
        <f t="shared" si="13"/>
        <v>6769</v>
      </c>
      <c r="O78" s="222">
        <f t="shared" si="9"/>
        <v>4713</v>
      </c>
      <c r="P78" s="223">
        <f t="shared" si="9"/>
        <v>5301</v>
      </c>
      <c r="Q78" s="225">
        <f t="shared" si="9"/>
        <v>5901</v>
      </c>
    </row>
    <row r="79" spans="2:17">
      <c r="B79" s="228" t="s">
        <v>115</v>
      </c>
      <c r="C79" s="229" t="s">
        <v>38</v>
      </c>
      <c r="D79" s="230" t="s">
        <v>116</v>
      </c>
      <c r="E79" s="230"/>
      <c r="F79" s="22" t="s">
        <v>164</v>
      </c>
      <c r="G79" s="27"/>
      <c r="H79" s="234">
        <f>IF($F79="","",INDEX(PR版マスタ!$C$7:$X$105,MATCH(ROW()-ROW($H$6)+1,Org版マスタ!$Y$7:$Y$105,0),MATCH($F79,Org版マスタ!$C$5:$X$5,0)))</f>
        <v>79</v>
      </c>
      <c r="I79" s="235">
        <f t="shared" si="10"/>
        <v>152</v>
      </c>
      <c r="J79" s="236">
        <f t="shared" si="11"/>
        <v>171</v>
      </c>
      <c r="K79" s="237">
        <f t="shared" si="12"/>
        <v>191</v>
      </c>
      <c r="L79" s="226">
        <f t="shared" si="13"/>
        <v>5563</v>
      </c>
      <c r="M79" s="223">
        <f t="shared" si="13"/>
        <v>6244</v>
      </c>
      <c r="N79" s="227">
        <f t="shared" si="13"/>
        <v>6960</v>
      </c>
      <c r="O79" s="222">
        <f t="shared" si="9"/>
        <v>4563</v>
      </c>
      <c r="P79" s="223">
        <f t="shared" si="9"/>
        <v>5132</v>
      </c>
      <c r="Q79" s="225">
        <f t="shared" si="9"/>
        <v>5712</v>
      </c>
    </row>
    <row r="80" spans="2:17">
      <c r="B80" s="228" t="s">
        <v>116</v>
      </c>
      <c r="C80" s="229" t="s">
        <v>38</v>
      </c>
      <c r="D80" s="230" t="s">
        <v>117</v>
      </c>
      <c r="E80" s="230"/>
      <c r="F80" s="22" t="s">
        <v>164</v>
      </c>
      <c r="G80" s="27"/>
      <c r="H80" s="234">
        <f>IF($F80="","",INDEX(PR版マスタ!$C$7:$X$105,MATCH(ROW()-ROW($H$6)+1,Org版マスタ!$Y$7:$Y$105,0),MATCH($F80,Org版マスタ!$C$5:$X$5,0)))</f>
        <v>80</v>
      </c>
      <c r="I80" s="235">
        <f t="shared" si="10"/>
        <v>154</v>
      </c>
      <c r="J80" s="236">
        <f t="shared" si="11"/>
        <v>174</v>
      </c>
      <c r="K80" s="237">
        <f t="shared" si="12"/>
        <v>194</v>
      </c>
      <c r="L80" s="226">
        <f t="shared" si="13"/>
        <v>5717</v>
      </c>
      <c r="M80" s="223">
        <f t="shared" si="13"/>
        <v>6418</v>
      </c>
      <c r="N80" s="227">
        <f t="shared" si="13"/>
        <v>7154</v>
      </c>
      <c r="O80" s="222">
        <f t="shared" si="9"/>
        <v>4411</v>
      </c>
      <c r="P80" s="223">
        <f t="shared" si="9"/>
        <v>4961</v>
      </c>
      <c r="Q80" s="225">
        <f t="shared" si="9"/>
        <v>5521</v>
      </c>
    </row>
    <row r="81" spans="2:17">
      <c r="B81" s="228" t="s">
        <v>117</v>
      </c>
      <c r="C81" s="229" t="s">
        <v>38</v>
      </c>
      <c r="D81" s="230" t="s">
        <v>118</v>
      </c>
      <c r="E81" s="230"/>
      <c r="F81" s="22" t="s">
        <v>164</v>
      </c>
      <c r="G81" s="27"/>
      <c r="H81" s="234">
        <f>IF($F81="","",INDEX(PR版マスタ!$C$7:$X$105,MATCH(ROW()-ROW($H$6)+1,Org版マスタ!$Y$7:$Y$105,0),MATCH($F81,Org版マスタ!$C$5:$X$5,0)))</f>
        <v>80</v>
      </c>
      <c r="I81" s="235">
        <f t="shared" si="10"/>
        <v>155</v>
      </c>
      <c r="J81" s="236">
        <f t="shared" si="11"/>
        <v>175</v>
      </c>
      <c r="K81" s="237">
        <f t="shared" si="12"/>
        <v>195</v>
      </c>
      <c r="L81" s="226">
        <f t="shared" si="13"/>
        <v>5872</v>
      </c>
      <c r="M81" s="223">
        <f t="shared" si="13"/>
        <v>6593</v>
      </c>
      <c r="N81" s="227">
        <f t="shared" si="13"/>
        <v>7349</v>
      </c>
      <c r="O81" s="222">
        <f t="shared" si="9"/>
        <v>4257</v>
      </c>
      <c r="P81" s="223">
        <f t="shared" si="9"/>
        <v>4787</v>
      </c>
      <c r="Q81" s="225">
        <f t="shared" si="9"/>
        <v>5327</v>
      </c>
    </row>
    <row r="82" spans="2:17">
      <c r="B82" s="228" t="s">
        <v>118</v>
      </c>
      <c r="C82" s="229" t="s">
        <v>38</v>
      </c>
      <c r="D82" s="230" t="s">
        <v>119</v>
      </c>
      <c r="E82" s="230"/>
      <c r="F82" s="22" t="s">
        <v>164</v>
      </c>
      <c r="G82" s="27"/>
      <c r="H82" s="234">
        <f>IF($F82="","",INDEX(PR版マスタ!$C$7:$X$105,MATCH(ROW()-ROW($H$6)+1,Org版マスタ!$Y$7:$Y$105,0),MATCH($F82,Org版マスタ!$C$5:$X$5,0)))</f>
        <v>81</v>
      </c>
      <c r="I82" s="235">
        <f t="shared" si="10"/>
        <v>157</v>
      </c>
      <c r="J82" s="236">
        <f t="shared" si="11"/>
        <v>177</v>
      </c>
      <c r="K82" s="237">
        <f t="shared" si="12"/>
        <v>197</v>
      </c>
      <c r="L82" s="226">
        <f t="shared" si="13"/>
        <v>6029</v>
      </c>
      <c r="M82" s="223">
        <f t="shared" si="13"/>
        <v>6770</v>
      </c>
      <c r="N82" s="227">
        <f t="shared" si="13"/>
        <v>7546</v>
      </c>
      <c r="O82" s="222">
        <f t="shared" si="9"/>
        <v>4102</v>
      </c>
      <c r="P82" s="223">
        <f t="shared" si="9"/>
        <v>4612</v>
      </c>
      <c r="Q82" s="225">
        <f t="shared" si="9"/>
        <v>5132</v>
      </c>
    </row>
    <row r="83" spans="2:17">
      <c r="B83" s="228" t="s">
        <v>119</v>
      </c>
      <c r="C83" s="229" t="s">
        <v>38</v>
      </c>
      <c r="D83" s="230" t="s">
        <v>120</v>
      </c>
      <c r="E83" s="230"/>
      <c r="F83" s="22" t="s">
        <v>164</v>
      </c>
      <c r="G83" s="27"/>
      <c r="H83" s="234">
        <f>IF($F83="","",INDEX(PR版マスタ!$C$7:$X$105,MATCH(ROW()-ROW($H$6)+1,Org版マスタ!$Y$7:$Y$105,0),MATCH($F83,Org版マスタ!$C$5:$X$5,0)))</f>
        <v>82</v>
      </c>
      <c r="I83" s="235">
        <f t="shared" si="10"/>
        <v>159</v>
      </c>
      <c r="J83" s="236">
        <f t="shared" si="11"/>
        <v>179</v>
      </c>
      <c r="K83" s="237">
        <f t="shared" si="12"/>
        <v>200</v>
      </c>
      <c r="L83" s="226">
        <f t="shared" si="13"/>
        <v>6188</v>
      </c>
      <c r="M83" s="223">
        <f t="shared" si="13"/>
        <v>6949</v>
      </c>
      <c r="N83" s="227">
        <f t="shared" si="13"/>
        <v>7746</v>
      </c>
      <c r="O83" s="222">
        <f t="shared" si="9"/>
        <v>3945</v>
      </c>
      <c r="P83" s="223">
        <f t="shared" si="9"/>
        <v>4435</v>
      </c>
      <c r="Q83" s="225">
        <f t="shared" si="9"/>
        <v>4935</v>
      </c>
    </row>
    <row r="84" spans="2:17">
      <c r="B84" s="228" t="s">
        <v>120</v>
      </c>
      <c r="C84" s="229" t="s">
        <v>38</v>
      </c>
      <c r="D84" s="230" t="s">
        <v>121</v>
      </c>
      <c r="E84" s="230"/>
      <c r="F84" s="22" t="s">
        <v>164</v>
      </c>
      <c r="G84" s="27"/>
      <c r="H84" s="234">
        <f>IF($F84="","",INDEX(PR版マスタ!$C$7:$X$105,MATCH(ROW()-ROW($H$6)+1,Org版マスタ!$Y$7:$Y$105,0),MATCH($F84,Org版マスタ!$C$5:$X$5,0)))</f>
        <v>83</v>
      </c>
      <c r="I84" s="235">
        <f t="shared" si="10"/>
        <v>161</v>
      </c>
      <c r="J84" s="236">
        <f t="shared" si="11"/>
        <v>181</v>
      </c>
      <c r="K84" s="237">
        <f t="shared" si="12"/>
        <v>202</v>
      </c>
      <c r="L84" s="226">
        <f t="shared" si="13"/>
        <v>6349</v>
      </c>
      <c r="M84" s="223">
        <f t="shared" si="13"/>
        <v>7130</v>
      </c>
      <c r="N84" s="227">
        <f t="shared" si="13"/>
        <v>7948</v>
      </c>
      <c r="O84" s="222">
        <f t="shared" si="9"/>
        <v>3786</v>
      </c>
      <c r="P84" s="223">
        <f t="shared" si="9"/>
        <v>4256</v>
      </c>
      <c r="Q84" s="225">
        <f t="shared" si="9"/>
        <v>4735</v>
      </c>
    </row>
    <row r="85" spans="2:17">
      <c r="B85" s="228" t="s">
        <v>121</v>
      </c>
      <c r="C85" s="229" t="s">
        <v>38</v>
      </c>
      <c r="D85" s="230" t="s">
        <v>122</v>
      </c>
      <c r="E85" s="230"/>
      <c r="F85" s="22" t="s">
        <v>164</v>
      </c>
      <c r="G85" s="27"/>
      <c r="H85" s="234">
        <f>IF($F85="","",INDEX(PR版マスタ!$C$7:$X$105,MATCH(ROW()-ROW($H$6)+1,Org版マスタ!$Y$7:$Y$105,0),MATCH($F85,Org版マスタ!$C$5:$X$5,0)))</f>
        <v>84</v>
      </c>
      <c r="I85" s="235">
        <f t="shared" si="10"/>
        <v>163</v>
      </c>
      <c r="J85" s="236">
        <f t="shared" si="11"/>
        <v>184</v>
      </c>
      <c r="K85" s="237">
        <f t="shared" si="12"/>
        <v>205</v>
      </c>
      <c r="L85" s="226">
        <f t="shared" si="13"/>
        <v>6512</v>
      </c>
      <c r="M85" s="223">
        <f t="shared" si="13"/>
        <v>7314</v>
      </c>
      <c r="N85" s="227">
        <f t="shared" si="13"/>
        <v>8153</v>
      </c>
      <c r="O85" s="222">
        <f t="shared" si="9"/>
        <v>3625</v>
      </c>
      <c r="P85" s="223">
        <f t="shared" si="9"/>
        <v>4075</v>
      </c>
      <c r="Q85" s="225">
        <f t="shared" si="9"/>
        <v>4533</v>
      </c>
    </row>
    <row r="86" spans="2:17">
      <c r="B86" s="228" t="s">
        <v>122</v>
      </c>
      <c r="C86" s="229" t="s">
        <v>38</v>
      </c>
      <c r="D86" s="230" t="s">
        <v>123</v>
      </c>
      <c r="E86" s="230"/>
      <c r="F86" s="22" t="s">
        <v>164</v>
      </c>
      <c r="G86" s="27"/>
      <c r="H86" s="234">
        <f>IF($F86="","",INDEX(PR版マスタ!$C$7:$X$105,MATCH(ROW()-ROW($H$6)+1,Org版マスタ!$Y$7:$Y$105,0),MATCH($F86,Org版マスタ!$C$5:$X$5,0)))</f>
        <v>84</v>
      </c>
      <c r="I86" s="235">
        <f t="shared" si="10"/>
        <v>164</v>
      </c>
      <c r="J86" s="236">
        <f t="shared" si="11"/>
        <v>185</v>
      </c>
      <c r="K86" s="237">
        <f t="shared" si="12"/>
        <v>206</v>
      </c>
      <c r="L86" s="226">
        <f t="shared" si="13"/>
        <v>6676</v>
      </c>
      <c r="M86" s="223">
        <f t="shared" si="13"/>
        <v>7499</v>
      </c>
      <c r="N86" s="227">
        <f t="shared" si="13"/>
        <v>8359</v>
      </c>
      <c r="O86" s="222">
        <f t="shared" si="9"/>
        <v>3462</v>
      </c>
      <c r="P86" s="223">
        <f t="shared" si="9"/>
        <v>3891</v>
      </c>
      <c r="Q86" s="225">
        <f t="shared" si="9"/>
        <v>4328</v>
      </c>
    </row>
    <row r="87" spans="2:17">
      <c r="B87" s="228" t="s">
        <v>123</v>
      </c>
      <c r="C87" s="229" t="s">
        <v>38</v>
      </c>
      <c r="D87" s="230" t="s">
        <v>124</v>
      </c>
      <c r="E87" s="230"/>
      <c r="F87" s="22" t="s">
        <v>164</v>
      </c>
      <c r="G87" s="27"/>
      <c r="H87" s="234">
        <f>IF($F87="","",INDEX(PR版マスタ!$C$7:$X$105,MATCH(ROW()-ROW($H$6)+1,Org版マスタ!$Y$7:$Y$105,0),MATCH($F87,Org版マスタ!$C$5:$X$5,0)))</f>
        <v>85</v>
      </c>
      <c r="I87" s="235">
        <f t="shared" si="10"/>
        <v>166</v>
      </c>
      <c r="J87" s="236">
        <f t="shared" si="11"/>
        <v>187</v>
      </c>
      <c r="K87" s="237">
        <f t="shared" si="12"/>
        <v>208</v>
      </c>
      <c r="L87" s="226">
        <f t="shared" si="13"/>
        <v>6842</v>
      </c>
      <c r="M87" s="223">
        <f t="shared" si="13"/>
        <v>7686</v>
      </c>
      <c r="N87" s="227">
        <f t="shared" si="13"/>
        <v>8567</v>
      </c>
      <c r="O87" s="222">
        <f t="shared" si="9"/>
        <v>3298</v>
      </c>
      <c r="P87" s="223">
        <f t="shared" si="9"/>
        <v>3706</v>
      </c>
      <c r="Q87" s="225">
        <f t="shared" si="9"/>
        <v>4122</v>
      </c>
    </row>
    <row r="88" spans="2:17">
      <c r="B88" s="228" t="s">
        <v>124</v>
      </c>
      <c r="C88" s="229" t="s">
        <v>38</v>
      </c>
      <c r="D88" s="230" t="s">
        <v>125</v>
      </c>
      <c r="E88" s="230"/>
      <c r="F88" s="22" t="s">
        <v>164</v>
      </c>
      <c r="G88" s="27"/>
      <c r="H88" s="234">
        <f>IF($F88="","",INDEX(PR版マスタ!$C$7:$X$105,MATCH(ROW()-ROW($H$6)+1,Org版マスタ!$Y$7:$Y$105,0),MATCH($F88,Org版マスタ!$C$5:$X$5,0)))</f>
        <v>86</v>
      </c>
      <c r="I88" s="235">
        <f t="shared" si="10"/>
        <v>168</v>
      </c>
      <c r="J88" s="236">
        <f t="shared" si="11"/>
        <v>189</v>
      </c>
      <c r="K88" s="237">
        <f t="shared" si="12"/>
        <v>211</v>
      </c>
      <c r="L88" s="226">
        <f t="shared" ref="L88:N103" si="14">L87+I88</f>
        <v>7010</v>
      </c>
      <c r="M88" s="223">
        <f t="shared" si="14"/>
        <v>7875</v>
      </c>
      <c r="N88" s="227">
        <f t="shared" si="14"/>
        <v>8778</v>
      </c>
      <c r="O88" s="222">
        <f t="shared" si="9"/>
        <v>3132</v>
      </c>
      <c r="P88" s="223">
        <f t="shared" si="9"/>
        <v>3519</v>
      </c>
      <c r="Q88" s="225">
        <f t="shared" si="9"/>
        <v>3914</v>
      </c>
    </row>
    <row r="89" spans="2:17">
      <c r="B89" s="228" t="s">
        <v>125</v>
      </c>
      <c r="C89" s="229" t="s">
        <v>38</v>
      </c>
      <c r="D89" s="230" t="s">
        <v>126</v>
      </c>
      <c r="E89" s="230"/>
      <c r="F89" s="22" t="s">
        <v>164</v>
      </c>
      <c r="G89" s="27"/>
      <c r="H89" s="234">
        <f>IF($F89="","",INDEX(PR版マスタ!$C$7:$X$105,MATCH(ROW()-ROW($H$6)+1,Org版マスタ!$Y$7:$Y$105,0),MATCH($F89,Org版マスタ!$C$5:$X$5,0)))</f>
        <v>87</v>
      </c>
      <c r="I89" s="235">
        <f t="shared" si="10"/>
        <v>170</v>
      </c>
      <c r="J89" s="236">
        <f t="shared" si="11"/>
        <v>191</v>
      </c>
      <c r="K89" s="237">
        <f t="shared" si="12"/>
        <v>213</v>
      </c>
      <c r="L89" s="226">
        <f t="shared" si="14"/>
        <v>7180</v>
      </c>
      <c r="M89" s="223">
        <f t="shared" si="14"/>
        <v>8066</v>
      </c>
      <c r="N89" s="227">
        <f t="shared" si="14"/>
        <v>8991</v>
      </c>
      <c r="O89" s="222">
        <f t="shared" si="9"/>
        <v>2964</v>
      </c>
      <c r="P89" s="223">
        <f t="shared" si="9"/>
        <v>3330</v>
      </c>
      <c r="Q89" s="225">
        <f t="shared" si="9"/>
        <v>3703</v>
      </c>
    </row>
    <row r="90" spans="2:17">
      <c r="B90" s="228" t="s">
        <v>126</v>
      </c>
      <c r="C90" s="229" t="s">
        <v>38</v>
      </c>
      <c r="D90" s="230" t="s">
        <v>127</v>
      </c>
      <c r="E90" s="230"/>
      <c r="F90" s="22" t="s">
        <v>164</v>
      </c>
      <c r="G90" s="27"/>
      <c r="H90" s="234">
        <f>IF($F90="","",INDEX(PR版マスタ!$C$7:$X$105,MATCH(ROW()-ROW($H$6)+1,Org版マスタ!$Y$7:$Y$105,0),MATCH($F90,Org版マスタ!$C$5:$X$5,0)))</f>
        <v>88</v>
      </c>
      <c r="I90" s="235">
        <f t="shared" si="10"/>
        <v>172</v>
      </c>
      <c r="J90" s="236">
        <f t="shared" si="11"/>
        <v>194</v>
      </c>
      <c r="K90" s="237">
        <f t="shared" si="12"/>
        <v>216</v>
      </c>
      <c r="L90" s="226">
        <f t="shared" si="14"/>
        <v>7352</v>
      </c>
      <c r="M90" s="223">
        <f t="shared" si="14"/>
        <v>8260</v>
      </c>
      <c r="N90" s="227">
        <f t="shared" si="14"/>
        <v>9207</v>
      </c>
      <c r="O90" s="222">
        <f t="shared" si="9"/>
        <v>2794</v>
      </c>
      <c r="P90" s="223">
        <f t="shared" si="9"/>
        <v>3139</v>
      </c>
      <c r="Q90" s="225">
        <f t="shared" si="9"/>
        <v>3490</v>
      </c>
    </row>
    <row r="91" spans="2:17">
      <c r="B91" s="228" t="s">
        <v>127</v>
      </c>
      <c r="C91" s="229" t="s">
        <v>38</v>
      </c>
      <c r="D91" s="230" t="s">
        <v>128</v>
      </c>
      <c r="E91" s="230"/>
      <c r="F91" s="22" t="s">
        <v>164</v>
      </c>
      <c r="G91" s="27"/>
      <c r="H91" s="234">
        <f>IF($F91="","",INDEX(PR版マスタ!$C$7:$X$105,MATCH(ROW()-ROW($H$6)+1,Org版マスタ!$Y$7:$Y$105,0),MATCH($F91,Org版マスタ!$C$5:$X$5,0)))</f>
        <v>88</v>
      </c>
      <c r="I91" s="235">
        <f t="shared" si="10"/>
        <v>173</v>
      </c>
      <c r="J91" s="236">
        <f t="shared" si="11"/>
        <v>195</v>
      </c>
      <c r="K91" s="237">
        <f t="shared" si="12"/>
        <v>217</v>
      </c>
      <c r="L91" s="226">
        <f t="shared" si="14"/>
        <v>7525</v>
      </c>
      <c r="M91" s="223">
        <f t="shared" si="14"/>
        <v>8455</v>
      </c>
      <c r="N91" s="227">
        <f t="shared" si="14"/>
        <v>9424</v>
      </c>
      <c r="O91" s="222">
        <f t="shared" si="9"/>
        <v>2622</v>
      </c>
      <c r="P91" s="223">
        <f t="shared" si="9"/>
        <v>2945</v>
      </c>
      <c r="Q91" s="225">
        <f t="shared" si="9"/>
        <v>3274</v>
      </c>
    </row>
    <row r="92" spans="2:17">
      <c r="B92" s="228" t="s">
        <v>128</v>
      </c>
      <c r="C92" s="229" t="s">
        <v>38</v>
      </c>
      <c r="D92" s="230" t="s">
        <v>129</v>
      </c>
      <c r="E92" s="230"/>
      <c r="F92" s="22" t="s">
        <v>164</v>
      </c>
      <c r="G92" s="27"/>
      <c r="H92" s="234">
        <f>IF($F92="","",INDEX(PR版マスタ!$C$7:$X$105,MATCH(ROW()-ROW($H$6)+1,Org版マスタ!$Y$7:$Y$105,0),MATCH($F92,Org版マスタ!$C$5:$X$5,0)))</f>
        <v>89</v>
      </c>
      <c r="I92" s="235">
        <f t="shared" si="10"/>
        <v>175</v>
      </c>
      <c r="J92" s="236">
        <f t="shared" si="11"/>
        <v>197</v>
      </c>
      <c r="K92" s="237">
        <f t="shared" si="12"/>
        <v>219</v>
      </c>
      <c r="L92" s="226">
        <f t="shared" si="14"/>
        <v>7700</v>
      </c>
      <c r="M92" s="223">
        <f t="shared" si="14"/>
        <v>8652</v>
      </c>
      <c r="N92" s="227">
        <f t="shared" si="14"/>
        <v>9643</v>
      </c>
      <c r="O92" s="222">
        <f t="shared" si="9"/>
        <v>2449</v>
      </c>
      <c r="P92" s="223">
        <f t="shared" si="9"/>
        <v>2750</v>
      </c>
      <c r="Q92" s="225">
        <f t="shared" si="9"/>
        <v>3057</v>
      </c>
    </row>
    <row r="93" spans="2:17">
      <c r="B93" s="228" t="s">
        <v>129</v>
      </c>
      <c r="C93" s="229" t="s">
        <v>38</v>
      </c>
      <c r="D93" s="230" t="s">
        <v>130</v>
      </c>
      <c r="E93" s="230"/>
      <c r="F93" s="22" t="s">
        <v>164</v>
      </c>
      <c r="G93" s="27"/>
      <c r="H93" s="234">
        <f>IF($F93="","",INDEX(PR版マスタ!$C$7:$X$105,MATCH(ROW()-ROW($H$6)+1,Org版マスタ!$Y$7:$Y$105,0),MATCH($F93,Org版マスタ!$C$5:$X$5,0)))</f>
        <v>90</v>
      </c>
      <c r="I93" s="235">
        <f t="shared" si="10"/>
        <v>177</v>
      </c>
      <c r="J93" s="236">
        <f t="shared" si="11"/>
        <v>199</v>
      </c>
      <c r="K93" s="237">
        <f t="shared" si="12"/>
        <v>222</v>
      </c>
      <c r="L93" s="226">
        <f t="shared" si="14"/>
        <v>7877</v>
      </c>
      <c r="M93" s="223">
        <f t="shared" si="14"/>
        <v>8851</v>
      </c>
      <c r="N93" s="227">
        <f t="shared" si="14"/>
        <v>9865</v>
      </c>
      <c r="O93" s="222">
        <f t="shared" si="9"/>
        <v>2274</v>
      </c>
      <c r="P93" s="223">
        <f t="shared" si="9"/>
        <v>2553</v>
      </c>
      <c r="Q93" s="225">
        <f t="shared" si="9"/>
        <v>2838</v>
      </c>
    </row>
    <row r="94" spans="2:17">
      <c r="B94" s="228" t="s">
        <v>130</v>
      </c>
      <c r="C94" s="229" t="s">
        <v>38</v>
      </c>
      <c r="D94" s="230" t="s">
        <v>131</v>
      </c>
      <c r="E94" s="230"/>
      <c r="F94" s="22" t="s">
        <v>164</v>
      </c>
      <c r="G94" s="27"/>
      <c r="H94" s="234">
        <f>IF($F94="","",INDEX(PR版マスタ!$C$7:$X$105,MATCH(ROW()-ROW($H$6)+1,Org版マスタ!$Y$7:$Y$105,0),MATCH($F94,Org版マスタ!$C$5:$X$5,0)))</f>
        <v>91</v>
      </c>
      <c r="I94" s="235">
        <f t="shared" si="10"/>
        <v>179</v>
      </c>
      <c r="J94" s="236">
        <f t="shared" si="11"/>
        <v>201</v>
      </c>
      <c r="K94" s="237">
        <f t="shared" si="12"/>
        <v>224</v>
      </c>
      <c r="L94" s="226">
        <f t="shared" si="14"/>
        <v>8056</v>
      </c>
      <c r="M94" s="223">
        <f t="shared" si="14"/>
        <v>9052</v>
      </c>
      <c r="N94" s="227">
        <f t="shared" si="14"/>
        <v>10089</v>
      </c>
      <c r="O94" s="222">
        <f t="shared" si="9"/>
        <v>2097</v>
      </c>
      <c r="P94" s="223">
        <f t="shared" si="9"/>
        <v>2354</v>
      </c>
      <c r="Q94" s="225">
        <f t="shared" si="9"/>
        <v>2616</v>
      </c>
    </row>
    <row r="95" spans="2:17">
      <c r="B95" s="228" t="s">
        <v>131</v>
      </c>
      <c r="C95" s="229" t="s">
        <v>38</v>
      </c>
      <c r="D95" s="230" t="s">
        <v>132</v>
      </c>
      <c r="E95" s="230"/>
      <c r="F95" s="22" t="s">
        <v>164</v>
      </c>
      <c r="G95" s="27"/>
      <c r="H95" s="234">
        <f>IF($F95="","",INDEX(PR版マスタ!$C$7:$X$105,MATCH(ROW()-ROW($H$6)+1,Org版マスタ!$Y$7:$Y$105,0),MATCH($F95,Org版マスタ!$C$5:$X$5,0)))</f>
        <v>92</v>
      </c>
      <c r="I95" s="235">
        <f t="shared" si="10"/>
        <v>181</v>
      </c>
      <c r="J95" s="236">
        <f t="shared" si="11"/>
        <v>204</v>
      </c>
      <c r="K95" s="237">
        <f t="shared" si="12"/>
        <v>227</v>
      </c>
      <c r="L95" s="226">
        <f t="shared" si="14"/>
        <v>8237</v>
      </c>
      <c r="M95" s="223">
        <f t="shared" si="14"/>
        <v>9256</v>
      </c>
      <c r="N95" s="227">
        <f t="shared" si="14"/>
        <v>10316</v>
      </c>
      <c r="O95" s="222">
        <f t="shared" si="9"/>
        <v>1918</v>
      </c>
      <c r="P95" s="223">
        <f t="shared" si="9"/>
        <v>2153</v>
      </c>
      <c r="Q95" s="225">
        <f t="shared" si="9"/>
        <v>2392</v>
      </c>
    </row>
    <row r="96" spans="2:17">
      <c r="B96" s="228" t="s">
        <v>132</v>
      </c>
      <c r="C96" s="229" t="s">
        <v>38</v>
      </c>
      <c r="D96" s="230" t="s">
        <v>133</v>
      </c>
      <c r="E96" s="230"/>
      <c r="F96" s="22" t="s">
        <v>164</v>
      </c>
      <c r="G96" s="27"/>
      <c r="H96" s="234">
        <f>IF($F96="","",INDEX(PR版マスタ!$C$7:$X$105,MATCH(ROW()-ROW($H$6)+1,Org版マスタ!$Y$7:$Y$105,0),MATCH($F96,Org版マスタ!$C$5:$X$5,0)))</f>
        <v>92</v>
      </c>
      <c r="I96" s="235">
        <f t="shared" si="10"/>
        <v>182</v>
      </c>
      <c r="J96" s="236">
        <f t="shared" si="11"/>
        <v>205</v>
      </c>
      <c r="K96" s="237">
        <f t="shared" si="12"/>
        <v>228</v>
      </c>
      <c r="L96" s="226">
        <f t="shared" si="14"/>
        <v>8419</v>
      </c>
      <c r="M96" s="223">
        <f t="shared" si="14"/>
        <v>9461</v>
      </c>
      <c r="N96" s="227">
        <f t="shared" si="14"/>
        <v>10544</v>
      </c>
      <c r="O96" s="222">
        <f t="shared" si="9"/>
        <v>1737</v>
      </c>
      <c r="P96" s="223">
        <f t="shared" si="9"/>
        <v>1949</v>
      </c>
      <c r="Q96" s="225">
        <f t="shared" si="9"/>
        <v>2165</v>
      </c>
    </row>
    <row r="97" spans="2:17">
      <c r="B97" s="228" t="s">
        <v>133</v>
      </c>
      <c r="C97" s="229" t="s">
        <v>38</v>
      </c>
      <c r="D97" s="230" t="s">
        <v>134</v>
      </c>
      <c r="E97" s="230"/>
      <c r="F97" s="22" t="s">
        <v>164</v>
      </c>
      <c r="G97" s="27"/>
      <c r="H97" s="234">
        <f>IF($F97="","",INDEX(PR版マスタ!$C$7:$X$105,MATCH(ROW()-ROW($H$6)+1,Org版マスタ!$Y$7:$Y$105,0),MATCH($F97,Org版マスタ!$C$5:$X$5,0)))</f>
        <v>93</v>
      </c>
      <c r="I97" s="235">
        <f t="shared" si="10"/>
        <v>184</v>
      </c>
      <c r="J97" s="236">
        <f t="shared" si="11"/>
        <v>207</v>
      </c>
      <c r="K97" s="237">
        <f t="shared" si="12"/>
        <v>230</v>
      </c>
      <c r="L97" s="226">
        <f t="shared" si="14"/>
        <v>8603</v>
      </c>
      <c r="M97" s="223">
        <f t="shared" si="14"/>
        <v>9668</v>
      </c>
      <c r="N97" s="227">
        <f t="shared" si="14"/>
        <v>10774</v>
      </c>
      <c r="O97" s="222">
        <f t="shared" si="9"/>
        <v>1555</v>
      </c>
      <c r="P97" s="223">
        <f t="shared" si="9"/>
        <v>1744</v>
      </c>
      <c r="Q97" s="225">
        <f t="shared" si="9"/>
        <v>1937</v>
      </c>
    </row>
    <row r="98" spans="2:17">
      <c r="B98" s="228" t="s">
        <v>134</v>
      </c>
      <c r="C98" s="229" t="s">
        <v>38</v>
      </c>
      <c r="D98" s="230" t="s">
        <v>135</v>
      </c>
      <c r="E98" s="230"/>
      <c r="F98" s="22" t="s">
        <v>164</v>
      </c>
      <c r="G98" s="27"/>
      <c r="H98" s="234">
        <f>IF($F98="","",INDEX(PR版マスタ!$C$7:$X$105,MATCH(ROW()-ROW($H$6)+1,Org版マスタ!$Y$7:$Y$105,0),MATCH($F98,Org版マスタ!$C$5:$X$5,0)))</f>
        <v>94</v>
      </c>
      <c r="I98" s="235">
        <f t="shared" si="10"/>
        <v>186</v>
      </c>
      <c r="J98" s="236">
        <f t="shared" si="11"/>
        <v>209</v>
      </c>
      <c r="K98" s="237">
        <f t="shared" si="12"/>
        <v>233</v>
      </c>
      <c r="L98" s="226">
        <f t="shared" si="14"/>
        <v>8789</v>
      </c>
      <c r="M98" s="223">
        <f t="shared" si="14"/>
        <v>9877</v>
      </c>
      <c r="N98" s="227">
        <f t="shared" si="14"/>
        <v>11007</v>
      </c>
      <c r="O98" s="222">
        <f t="shared" si="9"/>
        <v>1371</v>
      </c>
      <c r="P98" s="223">
        <f t="shared" si="9"/>
        <v>1537</v>
      </c>
      <c r="Q98" s="225">
        <f t="shared" si="9"/>
        <v>1707</v>
      </c>
    </row>
    <row r="99" spans="2:17">
      <c r="B99" s="228" t="s">
        <v>135</v>
      </c>
      <c r="C99" s="229" t="s">
        <v>38</v>
      </c>
      <c r="D99" s="230" t="s">
        <v>136</v>
      </c>
      <c r="E99" s="230"/>
      <c r="F99" s="22" t="s">
        <v>164</v>
      </c>
      <c r="G99" s="27"/>
      <c r="H99" s="234">
        <f>IF($F99="","",INDEX(PR版マスタ!$C$7:$X$105,MATCH(ROW()-ROW($H$6)+1,Org版マスタ!$Y$7:$Y$105,0),MATCH($F99,Org版マスタ!$C$5:$X$5,0)))</f>
        <v>95</v>
      </c>
      <c r="I99" s="235">
        <f t="shared" si="10"/>
        <v>188</v>
      </c>
      <c r="J99" s="236">
        <f t="shared" si="11"/>
        <v>211</v>
      </c>
      <c r="K99" s="237">
        <f t="shared" si="12"/>
        <v>235</v>
      </c>
      <c r="L99" s="226">
        <f t="shared" si="14"/>
        <v>8977</v>
      </c>
      <c r="M99" s="223">
        <f t="shared" si="14"/>
        <v>10088</v>
      </c>
      <c r="N99" s="227">
        <f t="shared" si="14"/>
        <v>11242</v>
      </c>
      <c r="O99" s="222">
        <f t="shared" si="9"/>
        <v>1185</v>
      </c>
      <c r="P99" s="223">
        <f t="shared" si="9"/>
        <v>1328</v>
      </c>
      <c r="Q99" s="225">
        <f t="shared" si="9"/>
        <v>1474</v>
      </c>
    </row>
    <row r="100" spans="2:17">
      <c r="B100" s="228" t="s">
        <v>136</v>
      </c>
      <c r="C100" s="229" t="s">
        <v>38</v>
      </c>
      <c r="D100" s="230" t="s">
        <v>137</v>
      </c>
      <c r="E100" s="230"/>
      <c r="F100" s="22" t="s">
        <v>164</v>
      </c>
      <c r="G100" s="27"/>
      <c r="H100" s="234">
        <f>IF($F100="","",INDEX(PR版マスタ!$C$7:$X$105,MATCH(ROW()-ROW($H$6)+1,Org版マスタ!$Y$7:$Y$105,0),MATCH($F100,Org版マスタ!$C$5:$X$5,0)))</f>
        <v>96</v>
      </c>
      <c r="I100" s="235">
        <f t="shared" si="10"/>
        <v>190</v>
      </c>
      <c r="J100" s="236">
        <f t="shared" si="11"/>
        <v>214</v>
      </c>
      <c r="K100" s="237">
        <f t="shared" si="12"/>
        <v>238</v>
      </c>
      <c r="L100" s="226">
        <f t="shared" si="14"/>
        <v>9167</v>
      </c>
      <c r="M100" s="223">
        <f t="shared" si="14"/>
        <v>10302</v>
      </c>
      <c r="N100" s="227">
        <f t="shared" si="14"/>
        <v>11480</v>
      </c>
      <c r="O100" s="222">
        <f t="shared" si="9"/>
        <v>997</v>
      </c>
      <c r="P100" s="223">
        <f t="shared" si="9"/>
        <v>1117</v>
      </c>
      <c r="Q100" s="225">
        <f t="shared" si="9"/>
        <v>1239</v>
      </c>
    </row>
    <row r="101" spans="2:17">
      <c r="B101" s="228" t="s">
        <v>137</v>
      </c>
      <c r="C101" s="229" t="s">
        <v>38</v>
      </c>
      <c r="D101" s="230" t="s">
        <v>138</v>
      </c>
      <c r="E101" s="230"/>
      <c r="F101" s="22" t="s">
        <v>164</v>
      </c>
      <c r="G101" s="27"/>
      <c r="H101" s="234">
        <f>IF($F101="","",INDEX(PR版マスタ!$C$7:$X$105,MATCH(ROW()-ROW($H$6)+1,Org版マスタ!$Y$7:$Y$105,0),MATCH($F101,Org版マスタ!$C$5:$X$5,0)))</f>
        <v>96</v>
      </c>
      <c r="I101" s="235">
        <f t="shared" si="10"/>
        <v>191</v>
      </c>
      <c r="J101" s="236">
        <f t="shared" si="11"/>
        <v>215</v>
      </c>
      <c r="K101" s="237">
        <f t="shared" si="12"/>
        <v>239</v>
      </c>
      <c r="L101" s="226">
        <f t="shared" si="14"/>
        <v>9358</v>
      </c>
      <c r="M101" s="223">
        <f t="shared" si="14"/>
        <v>10517</v>
      </c>
      <c r="N101" s="227">
        <f t="shared" si="14"/>
        <v>11719</v>
      </c>
      <c r="O101" s="222">
        <f t="shared" si="9"/>
        <v>807</v>
      </c>
      <c r="P101" s="223">
        <f t="shared" si="9"/>
        <v>903</v>
      </c>
      <c r="Q101" s="225">
        <f t="shared" si="9"/>
        <v>1001</v>
      </c>
    </row>
    <row r="102" spans="2:17">
      <c r="B102" s="228" t="s">
        <v>138</v>
      </c>
      <c r="C102" s="229" t="s">
        <v>38</v>
      </c>
      <c r="D102" s="230" t="s">
        <v>139</v>
      </c>
      <c r="E102" s="230"/>
      <c r="F102" s="22" t="s">
        <v>164</v>
      </c>
      <c r="G102" s="27"/>
      <c r="H102" s="234">
        <f>IF($F102="","",INDEX(PR版マスタ!$C$7:$X$105,MATCH(ROW()-ROW($H$6)+1,Org版マスタ!$Y$7:$Y$105,0),MATCH($F102,Org版マスタ!$C$5:$X$5,0)))</f>
        <v>97</v>
      </c>
      <c r="I102" s="235">
        <f t="shared" si="10"/>
        <v>193</v>
      </c>
      <c r="J102" s="236">
        <f t="shared" si="11"/>
        <v>217</v>
      </c>
      <c r="K102" s="237">
        <f t="shared" si="12"/>
        <v>241</v>
      </c>
      <c r="L102" s="226">
        <f t="shared" si="14"/>
        <v>9551</v>
      </c>
      <c r="M102" s="223">
        <f t="shared" si="14"/>
        <v>10734</v>
      </c>
      <c r="N102" s="227">
        <f t="shared" si="14"/>
        <v>11960</v>
      </c>
      <c r="O102" s="222">
        <f t="shared" si="9"/>
        <v>616</v>
      </c>
      <c r="P102" s="223">
        <f t="shared" si="9"/>
        <v>688</v>
      </c>
      <c r="Q102" s="225">
        <f t="shared" si="9"/>
        <v>762</v>
      </c>
    </row>
    <row r="103" spans="2:17">
      <c r="B103" s="228" t="s">
        <v>139</v>
      </c>
      <c r="C103" s="229" t="s">
        <v>38</v>
      </c>
      <c r="D103" s="230" t="s">
        <v>140</v>
      </c>
      <c r="E103" s="230"/>
      <c r="F103" s="22" t="s">
        <v>164</v>
      </c>
      <c r="G103" s="27"/>
      <c r="H103" s="234">
        <f>IF($F103="","",INDEX(PR版マスタ!$C$7:$X$105,MATCH(ROW()-ROW($H$6)+1,Org版マスタ!$Y$7:$Y$105,0),MATCH($F103,Org版マスタ!$C$5:$X$5,0)))</f>
        <v>98</v>
      </c>
      <c r="I103" s="235">
        <f t="shared" si="10"/>
        <v>195</v>
      </c>
      <c r="J103" s="236">
        <f t="shared" si="11"/>
        <v>219</v>
      </c>
      <c r="K103" s="237">
        <f t="shared" si="12"/>
        <v>244</v>
      </c>
      <c r="L103" s="226">
        <f t="shared" si="14"/>
        <v>9746</v>
      </c>
      <c r="M103" s="223">
        <f t="shared" si="14"/>
        <v>10953</v>
      </c>
      <c r="N103" s="227">
        <f t="shared" si="14"/>
        <v>12204</v>
      </c>
      <c r="O103" s="222">
        <f t="shared" si="9"/>
        <v>423</v>
      </c>
      <c r="P103" s="223">
        <f t="shared" si="9"/>
        <v>471</v>
      </c>
      <c r="Q103" s="225">
        <f t="shared" si="9"/>
        <v>521</v>
      </c>
    </row>
    <row r="104" spans="2:17">
      <c r="B104" s="228" t="s">
        <v>140</v>
      </c>
      <c r="C104" s="229"/>
      <c r="D104" s="230"/>
      <c r="E104" s="230"/>
      <c r="F104" s="22" t="s">
        <v>164</v>
      </c>
      <c r="G104" s="27"/>
      <c r="H104" s="234">
        <f>$H103</f>
        <v>98</v>
      </c>
      <c r="I104" s="235">
        <f t="shared" si="10"/>
        <v>196</v>
      </c>
      <c r="J104" s="236">
        <f t="shared" si="11"/>
        <v>220</v>
      </c>
      <c r="K104" s="237">
        <f t="shared" si="12"/>
        <v>245</v>
      </c>
      <c r="L104" s="226">
        <f t="shared" ref="L104:N104" si="15">L103+I104</f>
        <v>9942</v>
      </c>
      <c r="M104" s="223">
        <f t="shared" si="15"/>
        <v>11173</v>
      </c>
      <c r="N104" s="227">
        <f t="shared" si="15"/>
        <v>12449</v>
      </c>
      <c r="O104" s="222">
        <f>32+I104</f>
        <v>228</v>
      </c>
      <c r="P104" s="223">
        <f>32+J104</f>
        <v>252</v>
      </c>
      <c r="Q104" s="225">
        <f>32+K104</f>
        <v>277</v>
      </c>
    </row>
    <row r="105" spans="2:17" ht="1.5" customHeight="1" thickBot="1">
      <c r="B105" s="231"/>
      <c r="C105" s="232"/>
      <c r="D105" s="233"/>
      <c r="E105" s="233"/>
      <c r="F105" s="283"/>
      <c r="G105" s="27"/>
      <c r="H105" s="234"/>
      <c r="I105" s="66"/>
      <c r="J105" s="67"/>
      <c r="K105" s="68"/>
      <c r="L105" s="69"/>
      <c r="M105" s="70"/>
      <c r="N105" s="71"/>
      <c r="O105" s="72"/>
      <c r="P105" s="70"/>
      <c r="Q105" s="74"/>
    </row>
    <row r="106" spans="2:17">
      <c r="G106" s="58"/>
    </row>
    <row r="133" spans="1:1" hidden="1">
      <c r="A133" s="2" t="str">
        <f>INDEX(PR版マスタ!$C$5:$X$5,,ROW()-ROW($A$133)+1)</f>
        <v>たまねぎけんし</v>
      </c>
    </row>
    <row r="134" spans="1:1" hidden="1">
      <c r="A134" s="2" t="str">
        <f>INDEX(PR版マスタ!$C$5:$X$5,,ROW()-ROW($A$133)+1)</f>
        <v>せんし</v>
      </c>
    </row>
    <row r="135" spans="1:1" hidden="1">
      <c r="A135" s="2" t="str">
        <f>INDEX(PR版マスタ!$C$5:$X$5,,ROW()-ROW($A$133)+1)</f>
        <v>モンク</v>
      </c>
    </row>
    <row r="136" spans="1:1" hidden="1">
      <c r="A136" s="2" t="str">
        <f>INDEX(PR版マスタ!$C$5:$X$5,,ROW()-ROW($A$133)+1)</f>
        <v>しろまどうし</v>
      </c>
    </row>
    <row r="137" spans="1:1" hidden="1">
      <c r="A137" s="2" t="str">
        <f>INDEX(PR版マスタ!$C$5:$X$5,,ROW()-ROW($A$133)+1)</f>
        <v>くろまどうし</v>
      </c>
    </row>
    <row r="138" spans="1:1" hidden="1">
      <c r="A138" s="2" t="str">
        <f>INDEX(PR版マスタ!$C$5:$X$5,,ROW()-ROW($A$133)+1)</f>
        <v>あかまどうし</v>
      </c>
    </row>
    <row r="139" spans="1:1" hidden="1">
      <c r="A139" s="2" t="str">
        <f>INDEX(PR版マスタ!$C$5:$X$5,,ROW()-ROW($A$133)+1)</f>
        <v>かりゅうど</v>
      </c>
    </row>
    <row r="140" spans="1:1" hidden="1">
      <c r="A140" s="2" t="str">
        <f>INDEX(PR版マスタ!$C$5:$X$5,,ROW()-ROW($A$133)+1)</f>
        <v>ナイト</v>
      </c>
    </row>
    <row r="141" spans="1:1" hidden="1">
      <c r="A141" s="2" t="str">
        <f>INDEX(PR版マスタ!$C$5:$X$5,,ROW()-ROW($A$133)+1)</f>
        <v>シーフ</v>
      </c>
    </row>
    <row r="142" spans="1:1" hidden="1">
      <c r="A142" s="2" t="str">
        <f>INDEX(PR版マスタ!$C$5:$X$5,,ROW()-ROW($A$133)+1)</f>
        <v>がくしゃ</v>
      </c>
    </row>
    <row r="143" spans="1:1" hidden="1">
      <c r="A143" s="2" t="str">
        <f>INDEX(PR版マスタ!$C$5:$X$5,,ROW()-ROW($A$133)+1)</f>
        <v>ふうすいし</v>
      </c>
    </row>
    <row r="144" spans="1:1" hidden="1">
      <c r="A144" s="2" t="str">
        <f>INDEX(PR版マスタ!$C$5:$X$5,,ROW()-ROW($A$133)+1)</f>
        <v>りゅうきし</v>
      </c>
    </row>
    <row r="145" spans="1:1" hidden="1">
      <c r="A145" s="2" t="str">
        <f>INDEX(PR版マスタ!$C$5:$X$5,,ROW()-ROW($A$133)+1)</f>
        <v>バイキング</v>
      </c>
    </row>
    <row r="146" spans="1:1" hidden="1">
      <c r="A146" s="2" t="str">
        <f>INDEX(PR版マスタ!$C$5:$X$5,,ROW()-ROW($A$133)+1)</f>
        <v>からてか</v>
      </c>
    </row>
    <row r="147" spans="1:1" hidden="1">
      <c r="A147" s="2" t="str">
        <f>INDEX(PR版マスタ!$C$5:$X$5,,ROW()-ROW($A$133)+1)</f>
        <v>まけんし</v>
      </c>
    </row>
    <row r="148" spans="1:1" hidden="1">
      <c r="A148" s="2" t="str">
        <f>INDEX(PR版マスタ!$C$5:$X$5,,ROW()-ROW($A$133)+1)</f>
        <v>げんじゅつし</v>
      </c>
    </row>
    <row r="149" spans="1:1" hidden="1">
      <c r="A149" s="2" t="str">
        <f>INDEX(PR版マスタ!$C$5:$X$5,,ROW()-ROW($A$133)+1)</f>
        <v>ぎんゆうしじん</v>
      </c>
    </row>
    <row r="150" spans="1:1" hidden="1">
      <c r="A150" s="2" t="str">
        <f>INDEX(PR版マスタ!$C$5:$X$5,,ROW()-ROW($A$133)+1)</f>
        <v>まじん</v>
      </c>
    </row>
    <row r="151" spans="1:1" hidden="1">
      <c r="A151" s="2" t="str">
        <f>INDEX(PR版マスタ!$C$5:$X$5,,ROW()-ROW($A$133)+1)</f>
        <v>どうし</v>
      </c>
    </row>
    <row r="152" spans="1:1" hidden="1">
      <c r="A152" s="2" t="str">
        <f>INDEX(PR版マスタ!$C$5:$X$5,,ROW()-ROW($A$133)+1)</f>
        <v>まかいげんし</v>
      </c>
    </row>
    <row r="153" spans="1:1" hidden="1">
      <c r="A153" s="2" t="str">
        <f>INDEX(PR版マスタ!$C$5:$X$5,,ROW()-ROW($A$133)+1)</f>
        <v>けんじゃ</v>
      </c>
    </row>
    <row r="154" spans="1:1" hidden="1">
      <c r="A154" s="2" t="str">
        <f>INDEX(PR版マスタ!$C$5:$X$5,,ROW()-ROW($A$133)+1)</f>
        <v>にんじゃ</v>
      </c>
    </row>
    <row r="155" spans="1:1" hidden="1"/>
    <row r="156" spans="1:1" hidden="1"/>
    <row r="157" spans="1:1" hidden="1"/>
    <row r="158" spans="1:1" hidden="1"/>
    <row r="159" spans="1:1" hidden="1"/>
    <row r="160" spans="1:1" hidden="1"/>
    <row r="161" hidden="1"/>
    <row r="162" hidden="1"/>
  </sheetData>
  <sheetProtection sheet="1" objects="1"/>
  <mergeCells count="6">
    <mergeCell ref="O3:Q3"/>
    <mergeCell ref="B3:D4"/>
    <mergeCell ref="F3:F4"/>
    <mergeCell ref="H3:H4"/>
    <mergeCell ref="I3:K3"/>
    <mergeCell ref="L3:N3"/>
  </mergeCells>
  <phoneticPr fontId="11"/>
  <dataValidations count="5">
    <dataValidation type="list" allowBlank="1" showInputMessage="1" showErrorMessage="1" sqref="F35:F44" xr:uid="{50FC3E2F-CC7E-45EE-8D4D-377F0B05FCDE}">
      <formula1>$A$133:$A$152</formula1>
    </dataValidation>
    <dataValidation type="list" allowBlank="1" showInputMessage="1" showErrorMessage="1" sqref="F20:F34" xr:uid="{E1F9DB0C-BCD1-4FBC-9372-F9DBB1B9CEED}">
      <formula1>$A$133:$A$149</formula1>
    </dataValidation>
    <dataValidation type="list" allowBlank="1" showInputMessage="1" showErrorMessage="1" sqref="F15:F19" xr:uid="{7534F129-CC5E-4F03-8BAA-A908FD9932B3}">
      <formula1>$A$133:$A$142</formula1>
    </dataValidation>
    <dataValidation type="list" allowBlank="1" showInputMessage="1" showErrorMessage="1" sqref="F45:F104" xr:uid="{1CBA05B5-3E0F-4C86-A00B-282336E3D4F0}">
      <formula1>$A$133:$A$154</formula1>
    </dataValidation>
    <dataValidation type="list" allowBlank="1" showInputMessage="1" showErrorMessage="1" sqref="F6:F14" xr:uid="{2CC7DD9A-B8C9-4E37-93D9-F26C56CF3385}">
      <formula1>$A$133:$A$138</formula1>
    </dataValidation>
  </dataValidations>
  <pageMargins left="0.69930555555555596" right="0.69930555555555596"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62"/>
  <sheetViews>
    <sheetView workbookViewId="0">
      <pane xSplit="4" ySplit="4" topLeftCell="E5" activePane="bottomRight" state="frozen"/>
      <selection pane="topRight"/>
      <selection pane="bottomLeft"/>
      <selection pane="bottomRight" activeCell="F8" sqref="F8"/>
    </sheetView>
  </sheetViews>
  <sheetFormatPr defaultColWidth="9" defaultRowHeight="15.75"/>
  <cols>
    <col min="1" max="1" width="2.5" style="1" customWidth="1"/>
    <col min="2" max="2" width="5.75" style="1" customWidth="1"/>
    <col min="3" max="3" width="3.375" style="1" customWidth="1"/>
    <col min="4" max="4" width="5.75" style="1" customWidth="1"/>
    <col min="5" max="5" width="0.25" style="1" customWidth="1"/>
    <col min="6" max="6" width="13.75" style="1" customWidth="1"/>
    <col min="7" max="7" width="0.25" style="1" customWidth="1"/>
    <col min="8" max="9" width="6" style="1" customWidth="1"/>
    <col min="10" max="12" width="8" style="1" customWidth="1"/>
    <col min="13" max="18" width="9.5" style="1" customWidth="1"/>
    <col min="19" max="16384" width="9" style="1"/>
  </cols>
  <sheetData>
    <row r="1" spans="1:18">
      <c r="A1" s="2" t="s">
        <v>247</v>
      </c>
    </row>
    <row r="3" spans="1:18">
      <c r="B3" s="246" t="s">
        <v>26</v>
      </c>
      <c r="C3" s="247"/>
      <c r="D3" s="247"/>
      <c r="E3" s="248"/>
      <c r="F3" s="247" t="s">
        <v>27</v>
      </c>
      <c r="G3" s="248"/>
      <c r="H3" s="197" t="s">
        <v>28</v>
      </c>
      <c r="I3" s="198"/>
      <c r="J3" s="199" t="s">
        <v>29</v>
      </c>
      <c r="K3" s="197"/>
      <c r="L3" s="198"/>
      <c r="M3" s="200" t="s">
        <v>30</v>
      </c>
      <c r="N3" s="197"/>
      <c r="O3" s="201"/>
      <c r="P3" s="199" t="s">
        <v>31</v>
      </c>
      <c r="Q3" s="197"/>
      <c r="R3" s="202"/>
    </row>
    <row r="4" spans="1:18">
      <c r="B4" s="249"/>
      <c r="C4" s="250"/>
      <c r="D4" s="250"/>
      <c r="E4" s="251"/>
      <c r="F4" s="250"/>
      <c r="G4" s="251"/>
      <c r="H4" s="9" t="s">
        <v>32</v>
      </c>
      <c r="I4" s="83" t="s">
        <v>33</v>
      </c>
      <c r="J4" s="84" t="s">
        <v>34</v>
      </c>
      <c r="K4" s="85" t="s">
        <v>35</v>
      </c>
      <c r="L4" s="86" t="s">
        <v>36</v>
      </c>
      <c r="M4" s="87" t="s">
        <v>34</v>
      </c>
      <c r="N4" s="85" t="s">
        <v>35</v>
      </c>
      <c r="O4" s="88" t="s">
        <v>36</v>
      </c>
      <c r="P4" s="84" t="s">
        <v>34</v>
      </c>
      <c r="Q4" s="85" t="s">
        <v>35</v>
      </c>
      <c r="R4" s="102" t="s">
        <v>36</v>
      </c>
    </row>
    <row r="5" spans="1:18" ht="1.5" customHeight="1">
      <c r="B5" s="75"/>
      <c r="C5" s="76"/>
      <c r="D5" s="76"/>
      <c r="E5" s="76"/>
      <c r="F5" s="76"/>
      <c r="G5" s="76"/>
      <c r="H5" s="77"/>
      <c r="I5" s="89"/>
      <c r="J5" s="90"/>
      <c r="K5" s="77"/>
      <c r="L5" s="89"/>
      <c r="M5" s="90"/>
      <c r="N5" s="77"/>
      <c r="O5" s="89"/>
      <c r="P5" s="90"/>
      <c r="Q5" s="77"/>
      <c r="R5" s="103"/>
    </row>
    <row r="6" spans="1:18">
      <c r="B6" s="78" t="s">
        <v>37</v>
      </c>
      <c r="C6" s="79" t="s">
        <v>38</v>
      </c>
      <c r="D6" s="8" t="s">
        <v>39</v>
      </c>
      <c r="E6" s="10"/>
      <c r="F6" s="22" t="s">
        <v>40</v>
      </c>
      <c r="G6" s="27"/>
      <c r="H6" s="80" t="str">
        <f>IF($F6="","",INDEX('3D版マスタ'!$N$5:$N$27,MATCH($F6,'3D版マスタ'!$M$5:$M$27,0)))</f>
        <v>D</v>
      </c>
      <c r="I6" s="91">
        <f>IF($F6="","",INDEX('3D版マスタ'!$C$5:$J$103,MATCH(ROW()-ROW($I$6)+1,'3D版マスタ'!$K$5:$K$103,0),MATCH($H6,'3D版マスタ'!$C$4:$J$4,0)))</f>
        <v>5</v>
      </c>
      <c r="J6" s="92">
        <f>(ROW()-ROW($I$6))+$I6</f>
        <v>5</v>
      </c>
      <c r="K6" s="93">
        <f>FLOOR((ROW()-ROW($I$6))+$I6*1.25,1)</f>
        <v>6</v>
      </c>
      <c r="L6" s="94">
        <f>FLOOR((ROW()-ROW($I$6))+$I6*1.5,1)</f>
        <v>7</v>
      </c>
      <c r="M6" s="95">
        <f>32+J6</f>
        <v>37</v>
      </c>
      <c r="N6" s="96">
        <f>32+K6</f>
        <v>38</v>
      </c>
      <c r="O6" s="97">
        <f>32+L6</f>
        <v>39</v>
      </c>
      <c r="P6" s="95">
        <f t="shared" ref="P6:P69" si="0">P7+J6</f>
        <v>9816</v>
      </c>
      <c r="Q6" s="96">
        <f t="shared" ref="Q6:Q69" si="1">Q7+K6</f>
        <v>11012</v>
      </c>
      <c r="R6" s="104">
        <f t="shared" ref="R6:R69" si="2">R7+L6</f>
        <v>12257</v>
      </c>
    </row>
    <row r="7" spans="1:18">
      <c r="B7" s="81" t="s">
        <v>39</v>
      </c>
      <c r="C7" s="82" t="s">
        <v>38</v>
      </c>
      <c r="D7" s="8" t="s">
        <v>41</v>
      </c>
      <c r="E7" s="10"/>
      <c r="F7" s="26" t="s">
        <v>40</v>
      </c>
      <c r="G7" s="28"/>
      <c r="H7" s="80" t="str">
        <f>IF($F7="","",INDEX('3D版マスタ'!$N$5:$N$27,MATCH($F7,'3D版マスタ'!$M$5:$M$27,0)))</f>
        <v>D</v>
      </c>
      <c r="I7" s="98">
        <f>IF($F7="","",INDEX('3D版マスタ'!$C$5:$J$103,MATCH(ROW()-ROW($I$6)+1,'3D版マスタ'!$K$5:$K$103,0),MATCH($H7,'3D版マスタ'!$C$4:$J$4,0)))</f>
        <v>5</v>
      </c>
      <c r="J7" s="92">
        <f t="shared" ref="J7:J70" si="3">(ROW()-ROW($I$6))+$I7</f>
        <v>6</v>
      </c>
      <c r="K7" s="93">
        <f t="shared" ref="K7:K70" si="4">FLOOR((ROW()-ROW($I$6))+$I7*1.25,1)</f>
        <v>7</v>
      </c>
      <c r="L7" s="94">
        <f t="shared" ref="L7:L70" si="5">FLOOR((ROW()-ROW($I$6))+$I7*1.5,1)</f>
        <v>8</v>
      </c>
      <c r="M7" s="99">
        <f>M6+J7</f>
        <v>43</v>
      </c>
      <c r="N7" s="11">
        <f t="shared" ref="N7:O7" si="6">N6+K7</f>
        <v>45</v>
      </c>
      <c r="O7" s="100">
        <f t="shared" si="6"/>
        <v>47</v>
      </c>
      <c r="P7" s="101">
        <f t="shared" si="0"/>
        <v>9811</v>
      </c>
      <c r="Q7" s="11">
        <f t="shared" si="1"/>
        <v>11006</v>
      </c>
      <c r="R7" s="105">
        <f t="shared" si="2"/>
        <v>12250</v>
      </c>
    </row>
    <row r="8" spans="1:18">
      <c r="B8" s="81" t="s">
        <v>41</v>
      </c>
      <c r="C8" s="82" t="s">
        <v>38</v>
      </c>
      <c r="D8" s="8" t="s">
        <v>42</v>
      </c>
      <c r="E8" s="10"/>
      <c r="F8" s="26" t="s">
        <v>40</v>
      </c>
      <c r="G8" s="28"/>
      <c r="H8" s="80" t="str">
        <f>IF($F8="","",INDEX('3D版マスタ'!$N$5:$N$27,MATCH($F8,'3D版マスタ'!$M$5:$M$27,0)))</f>
        <v>D</v>
      </c>
      <c r="I8" s="98">
        <f>IF($F8="","",INDEX('3D版マスタ'!$C$5:$J$103,MATCH(ROW()-ROW($I$6)+1,'3D版マスタ'!$K$5:$K$103,0),MATCH($H8,'3D版マスタ'!$C$4:$J$4,0)))</f>
        <v>6</v>
      </c>
      <c r="J8" s="92">
        <f t="shared" si="3"/>
        <v>8</v>
      </c>
      <c r="K8" s="93">
        <f t="shared" si="4"/>
        <v>9</v>
      </c>
      <c r="L8" s="94">
        <f t="shared" si="5"/>
        <v>11</v>
      </c>
      <c r="M8" s="99">
        <f t="shared" ref="M8:M71" si="7">M7+J8</f>
        <v>51</v>
      </c>
      <c r="N8" s="11">
        <f t="shared" ref="N8:N71" si="8">N7+K8</f>
        <v>54</v>
      </c>
      <c r="O8" s="100">
        <f t="shared" ref="O8:O71" si="9">O7+L8</f>
        <v>58</v>
      </c>
      <c r="P8" s="101">
        <f t="shared" si="0"/>
        <v>9805</v>
      </c>
      <c r="Q8" s="11">
        <f t="shared" si="1"/>
        <v>10999</v>
      </c>
      <c r="R8" s="105">
        <f t="shared" si="2"/>
        <v>12242</v>
      </c>
    </row>
    <row r="9" spans="1:18">
      <c r="B9" s="81" t="s">
        <v>42</v>
      </c>
      <c r="C9" s="82" t="s">
        <v>38</v>
      </c>
      <c r="D9" s="8" t="s">
        <v>43</v>
      </c>
      <c r="E9" s="10"/>
      <c r="F9" s="26" t="s">
        <v>40</v>
      </c>
      <c r="G9" s="28"/>
      <c r="H9" s="80" t="str">
        <f>IF($F9="","",INDEX('3D版マスタ'!$N$5:$N$27,MATCH($F9,'3D版マスタ'!$M$5:$M$27,0)))</f>
        <v>D</v>
      </c>
      <c r="I9" s="98">
        <f>IF($F9="","",INDEX('3D版マスタ'!$C$5:$J$103,MATCH(ROW()-ROW($I$6)+1,'3D版マスタ'!$K$5:$K$103,0),MATCH($H9,'3D版マスタ'!$C$4:$J$4,0)))</f>
        <v>7</v>
      </c>
      <c r="J9" s="92">
        <f t="shared" si="3"/>
        <v>10</v>
      </c>
      <c r="K9" s="93">
        <f t="shared" si="4"/>
        <v>11</v>
      </c>
      <c r="L9" s="94">
        <f t="shared" si="5"/>
        <v>13</v>
      </c>
      <c r="M9" s="99">
        <f t="shared" si="7"/>
        <v>61</v>
      </c>
      <c r="N9" s="11">
        <f t="shared" si="8"/>
        <v>65</v>
      </c>
      <c r="O9" s="100">
        <f t="shared" si="9"/>
        <v>71</v>
      </c>
      <c r="P9" s="101">
        <f t="shared" si="0"/>
        <v>9797</v>
      </c>
      <c r="Q9" s="11">
        <f t="shared" si="1"/>
        <v>10990</v>
      </c>
      <c r="R9" s="105">
        <f t="shared" si="2"/>
        <v>12231</v>
      </c>
    </row>
    <row r="10" spans="1:18">
      <c r="B10" s="81" t="s">
        <v>43</v>
      </c>
      <c r="C10" s="82" t="s">
        <v>38</v>
      </c>
      <c r="D10" s="8" t="s">
        <v>44</v>
      </c>
      <c r="E10" s="10"/>
      <c r="F10" s="26" t="s">
        <v>40</v>
      </c>
      <c r="G10" s="28"/>
      <c r="H10" s="80" t="str">
        <f>IF($F10="","",INDEX('3D版マスタ'!$N$5:$N$27,MATCH($F10,'3D版マスタ'!$M$5:$M$27,0)))</f>
        <v>D</v>
      </c>
      <c r="I10" s="98">
        <f>IF($F10="","",INDEX('3D版マスタ'!$C$5:$J$103,MATCH(ROW()-ROW($I$6)+1,'3D版マスタ'!$K$5:$K$103,0),MATCH($H10,'3D版マスタ'!$C$4:$J$4,0)))</f>
        <v>8</v>
      </c>
      <c r="J10" s="92">
        <f t="shared" si="3"/>
        <v>12</v>
      </c>
      <c r="K10" s="93">
        <f t="shared" si="4"/>
        <v>14</v>
      </c>
      <c r="L10" s="94">
        <f t="shared" si="5"/>
        <v>16</v>
      </c>
      <c r="M10" s="99">
        <f t="shared" si="7"/>
        <v>73</v>
      </c>
      <c r="N10" s="11">
        <f t="shared" si="8"/>
        <v>79</v>
      </c>
      <c r="O10" s="100">
        <f t="shared" si="9"/>
        <v>87</v>
      </c>
      <c r="P10" s="101">
        <f t="shared" si="0"/>
        <v>9787</v>
      </c>
      <c r="Q10" s="11">
        <f t="shared" si="1"/>
        <v>10979</v>
      </c>
      <c r="R10" s="105">
        <f t="shared" si="2"/>
        <v>12218</v>
      </c>
    </row>
    <row r="11" spans="1:18">
      <c r="B11" s="81" t="s">
        <v>44</v>
      </c>
      <c r="C11" s="82" t="s">
        <v>38</v>
      </c>
      <c r="D11" s="8" t="s">
        <v>45</v>
      </c>
      <c r="E11" s="10"/>
      <c r="F11" s="26" t="s">
        <v>40</v>
      </c>
      <c r="G11" s="28"/>
      <c r="H11" s="80" t="str">
        <f>IF($F11="","",INDEX('3D版マスタ'!$N$5:$N$27,MATCH($F11,'3D版マスタ'!$M$5:$M$27,0)))</f>
        <v>D</v>
      </c>
      <c r="I11" s="98">
        <f>IF($F11="","",INDEX('3D版マスタ'!$C$5:$J$103,MATCH(ROW()-ROW($I$6)+1,'3D版マスタ'!$K$5:$K$103,0),MATCH($H11,'3D版マスタ'!$C$4:$J$4,0)))</f>
        <v>9</v>
      </c>
      <c r="J11" s="92">
        <f t="shared" si="3"/>
        <v>14</v>
      </c>
      <c r="K11" s="93">
        <f t="shared" si="4"/>
        <v>16</v>
      </c>
      <c r="L11" s="94">
        <f t="shared" si="5"/>
        <v>18</v>
      </c>
      <c r="M11" s="99">
        <f t="shared" si="7"/>
        <v>87</v>
      </c>
      <c r="N11" s="11">
        <f t="shared" si="8"/>
        <v>95</v>
      </c>
      <c r="O11" s="100">
        <f t="shared" si="9"/>
        <v>105</v>
      </c>
      <c r="P11" s="101">
        <f t="shared" si="0"/>
        <v>9775</v>
      </c>
      <c r="Q11" s="11">
        <f t="shared" si="1"/>
        <v>10965</v>
      </c>
      <c r="R11" s="105">
        <f t="shared" si="2"/>
        <v>12202</v>
      </c>
    </row>
    <row r="12" spans="1:18">
      <c r="B12" s="81" t="s">
        <v>45</v>
      </c>
      <c r="C12" s="82" t="s">
        <v>38</v>
      </c>
      <c r="D12" s="8" t="s">
        <v>46</v>
      </c>
      <c r="E12" s="10"/>
      <c r="F12" s="26" t="s">
        <v>40</v>
      </c>
      <c r="G12" s="28"/>
      <c r="H12" s="80" t="str">
        <f>IF($F12="","",INDEX('3D版マスタ'!$N$5:$N$27,MATCH($F12,'3D版マスタ'!$M$5:$M$27,0)))</f>
        <v>D</v>
      </c>
      <c r="I12" s="98">
        <f>IF($F12="","",INDEX('3D版マスタ'!$C$5:$J$103,MATCH(ROW()-ROW($I$6)+1,'3D版マスタ'!$K$5:$K$103,0),MATCH($H12,'3D版マスタ'!$C$4:$J$4,0)))</f>
        <v>9</v>
      </c>
      <c r="J12" s="92">
        <f t="shared" si="3"/>
        <v>15</v>
      </c>
      <c r="K12" s="93">
        <f t="shared" si="4"/>
        <v>17</v>
      </c>
      <c r="L12" s="94">
        <f t="shared" si="5"/>
        <v>19</v>
      </c>
      <c r="M12" s="99">
        <f t="shared" si="7"/>
        <v>102</v>
      </c>
      <c r="N12" s="11">
        <f t="shared" si="8"/>
        <v>112</v>
      </c>
      <c r="O12" s="100">
        <f t="shared" si="9"/>
        <v>124</v>
      </c>
      <c r="P12" s="101">
        <f t="shared" si="0"/>
        <v>9761</v>
      </c>
      <c r="Q12" s="11">
        <f t="shared" si="1"/>
        <v>10949</v>
      </c>
      <c r="R12" s="105">
        <f t="shared" si="2"/>
        <v>12184</v>
      </c>
    </row>
    <row r="13" spans="1:18">
      <c r="B13" s="81" t="s">
        <v>46</v>
      </c>
      <c r="C13" s="82" t="s">
        <v>38</v>
      </c>
      <c r="D13" s="8" t="s">
        <v>47</v>
      </c>
      <c r="E13" s="10"/>
      <c r="F13" s="26" t="s">
        <v>40</v>
      </c>
      <c r="G13" s="28"/>
      <c r="H13" s="80" t="str">
        <f>IF($F13="","",INDEX('3D版マスタ'!$N$5:$N$27,MATCH($F13,'3D版マスタ'!$M$5:$M$27,0)))</f>
        <v>D</v>
      </c>
      <c r="I13" s="98">
        <f>IF($F13="","",INDEX('3D版マスタ'!$C$5:$J$103,MATCH(ROW()-ROW($I$6)+1,'3D版マスタ'!$K$5:$K$103,0),MATCH($H13,'3D版マスタ'!$C$4:$J$4,0)))</f>
        <v>10</v>
      </c>
      <c r="J13" s="92">
        <f t="shared" si="3"/>
        <v>17</v>
      </c>
      <c r="K13" s="93">
        <f t="shared" si="4"/>
        <v>19</v>
      </c>
      <c r="L13" s="94">
        <f t="shared" si="5"/>
        <v>22</v>
      </c>
      <c r="M13" s="99">
        <f t="shared" si="7"/>
        <v>119</v>
      </c>
      <c r="N13" s="11">
        <f t="shared" si="8"/>
        <v>131</v>
      </c>
      <c r="O13" s="100">
        <f t="shared" si="9"/>
        <v>146</v>
      </c>
      <c r="P13" s="101">
        <f t="shared" si="0"/>
        <v>9746</v>
      </c>
      <c r="Q13" s="11">
        <f t="shared" si="1"/>
        <v>10932</v>
      </c>
      <c r="R13" s="105">
        <f t="shared" si="2"/>
        <v>12165</v>
      </c>
    </row>
    <row r="14" spans="1:18">
      <c r="B14" s="81" t="s">
        <v>47</v>
      </c>
      <c r="C14" s="82" t="s">
        <v>38</v>
      </c>
      <c r="D14" s="8" t="s">
        <v>48</v>
      </c>
      <c r="E14" s="10"/>
      <c r="F14" s="26" t="s">
        <v>40</v>
      </c>
      <c r="G14" s="28"/>
      <c r="H14" s="80" t="str">
        <f>IF($F14="","",INDEX('3D版マスタ'!$N$5:$N$27,MATCH($F14,'3D版マスタ'!$M$5:$M$27,0)))</f>
        <v>D</v>
      </c>
      <c r="I14" s="98">
        <f>IF($F14="","",INDEX('3D版マスタ'!$C$5:$J$103,MATCH(ROW()-ROW($I$6)+1,'3D版マスタ'!$K$5:$K$103,0),MATCH($H14,'3D版マスタ'!$C$4:$J$4,0)))</f>
        <v>10</v>
      </c>
      <c r="J14" s="92">
        <f t="shared" si="3"/>
        <v>18</v>
      </c>
      <c r="K14" s="93">
        <f t="shared" si="4"/>
        <v>20</v>
      </c>
      <c r="L14" s="94">
        <f t="shared" si="5"/>
        <v>23</v>
      </c>
      <c r="M14" s="99">
        <f t="shared" si="7"/>
        <v>137</v>
      </c>
      <c r="N14" s="11">
        <f t="shared" si="8"/>
        <v>151</v>
      </c>
      <c r="O14" s="100">
        <f t="shared" si="9"/>
        <v>169</v>
      </c>
      <c r="P14" s="101">
        <f t="shared" si="0"/>
        <v>9729</v>
      </c>
      <c r="Q14" s="11">
        <f t="shared" si="1"/>
        <v>10913</v>
      </c>
      <c r="R14" s="105">
        <f t="shared" si="2"/>
        <v>12143</v>
      </c>
    </row>
    <row r="15" spans="1:18">
      <c r="B15" s="81" t="s">
        <v>48</v>
      </c>
      <c r="C15" s="82" t="s">
        <v>38</v>
      </c>
      <c r="D15" s="8" t="s">
        <v>49</v>
      </c>
      <c r="E15" s="10"/>
      <c r="F15" s="26" t="s">
        <v>50</v>
      </c>
      <c r="G15" s="28"/>
      <c r="H15" s="80" t="str">
        <f>IF($F15="","",INDEX('3D版マスタ'!$N$5:$N$27,MATCH($F15,'3D版マスタ'!$M$5:$M$27,0)))</f>
        <v>C</v>
      </c>
      <c r="I15" s="98">
        <f>IF($F15="","",INDEX('3D版マスタ'!$C$5:$J$103,MATCH(ROW()-ROW($I$6)+1,'3D版マスタ'!$K$5:$K$103,0),MATCH($H15,'3D版マスタ'!$C$4:$J$4,0)))</f>
        <v>11</v>
      </c>
      <c r="J15" s="92">
        <f t="shared" si="3"/>
        <v>20</v>
      </c>
      <c r="K15" s="93">
        <f t="shared" si="4"/>
        <v>22</v>
      </c>
      <c r="L15" s="94">
        <f t="shared" si="5"/>
        <v>25</v>
      </c>
      <c r="M15" s="99">
        <f t="shared" si="7"/>
        <v>157</v>
      </c>
      <c r="N15" s="11">
        <f t="shared" si="8"/>
        <v>173</v>
      </c>
      <c r="O15" s="100">
        <f t="shared" si="9"/>
        <v>194</v>
      </c>
      <c r="P15" s="101">
        <f t="shared" si="0"/>
        <v>9711</v>
      </c>
      <c r="Q15" s="11">
        <f t="shared" si="1"/>
        <v>10893</v>
      </c>
      <c r="R15" s="105">
        <f t="shared" si="2"/>
        <v>12120</v>
      </c>
    </row>
    <row r="16" spans="1:18">
      <c r="B16" s="81" t="s">
        <v>49</v>
      </c>
      <c r="C16" s="82" t="s">
        <v>38</v>
      </c>
      <c r="D16" s="8" t="s">
        <v>51</v>
      </c>
      <c r="E16" s="10"/>
      <c r="F16" s="26" t="s">
        <v>50</v>
      </c>
      <c r="G16" s="28"/>
      <c r="H16" s="80" t="str">
        <f>IF($F16="","",INDEX('3D版マスタ'!$N$5:$N$27,MATCH($F16,'3D版マスタ'!$M$5:$M$27,0)))</f>
        <v>C</v>
      </c>
      <c r="I16" s="98">
        <f>IF($F16="","",INDEX('3D版マスタ'!$C$5:$J$103,MATCH(ROW()-ROW($I$6)+1,'3D版マスタ'!$K$5:$K$103,0),MATCH($H16,'3D版マスタ'!$C$4:$J$4,0)))</f>
        <v>12</v>
      </c>
      <c r="J16" s="92">
        <f t="shared" si="3"/>
        <v>22</v>
      </c>
      <c r="K16" s="93">
        <f t="shared" si="4"/>
        <v>25</v>
      </c>
      <c r="L16" s="94">
        <f t="shared" si="5"/>
        <v>28</v>
      </c>
      <c r="M16" s="99">
        <f t="shared" si="7"/>
        <v>179</v>
      </c>
      <c r="N16" s="11">
        <f t="shared" si="8"/>
        <v>198</v>
      </c>
      <c r="O16" s="100">
        <f t="shared" si="9"/>
        <v>222</v>
      </c>
      <c r="P16" s="101">
        <f t="shared" si="0"/>
        <v>9691</v>
      </c>
      <c r="Q16" s="11">
        <f t="shared" si="1"/>
        <v>10871</v>
      </c>
      <c r="R16" s="105">
        <f t="shared" si="2"/>
        <v>12095</v>
      </c>
    </row>
    <row r="17" spans="2:18">
      <c r="B17" s="81" t="s">
        <v>51</v>
      </c>
      <c r="C17" s="82" t="s">
        <v>38</v>
      </c>
      <c r="D17" s="8" t="s">
        <v>52</v>
      </c>
      <c r="E17" s="10"/>
      <c r="F17" s="26" t="s">
        <v>50</v>
      </c>
      <c r="G17" s="28"/>
      <c r="H17" s="80" t="str">
        <f>IF($F17="","",INDEX('3D版マスタ'!$N$5:$N$27,MATCH($F17,'3D版マスタ'!$M$5:$M$27,0)))</f>
        <v>C</v>
      </c>
      <c r="I17" s="98">
        <f>IF($F17="","",INDEX('3D版マスタ'!$C$5:$J$103,MATCH(ROW()-ROW($I$6)+1,'3D版マスタ'!$K$5:$K$103,0),MATCH($H17,'3D版マスタ'!$C$4:$J$4,0)))</f>
        <v>12</v>
      </c>
      <c r="J17" s="92">
        <f t="shared" si="3"/>
        <v>23</v>
      </c>
      <c r="K17" s="93">
        <f t="shared" si="4"/>
        <v>26</v>
      </c>
      <c r="L17" s="94">
        <f t="shared" si="5"/>
        <v>29</v>
      </c>
      <c r="M17" s="99">
        <f t="shared" si="7"/>
        <v>202</v>
      </c>
      <c r="N17" s="11">
        <f t="shared" si="8"/>
        <v>224</v>
      </c>
      <c r="O17" s="100">
        <f t="shared" si="9"/>
        <v>251</v>
      </c>
      <c r="P17" s="101">
        <f t="shared" si="0"/>
        <v>9669</v>
      </c>
      <c r="Q17" s="11">
        <f t="shared" si="1"/>
        <v>10846</v>
      </c>
      <c r="R17" s="105">
        <f t="shared" si="2"/>
        <v>12067</v>
      </c>
    </row>
    <row r="18" spans="2:18">
      <c r="B18" s="81" t="s">
        <v>52</v>
      </c>
      <c r="C18" s="82" t="s">
        <v>38</v>
      </c>
      <c r="D18" s="8" t="s">
        <v>53</v>
      </c>
      <c r="E18" s="10"/>
      <c r="F18" s="26" t="s">
        <v>50</v>
      </c>
      <c r="G18" s="28"/>
      <c r="H18" s="80" t="str">
        <f>IF($F18="","",INDEX('3D版マスタ'!$N$5:$N$27,MATCH($F18,'3D版マスタ'!$M$5:$M$27,0)))</f>
        <v>C</v>
      </c>
      <c r="I18" s="98">
        <f>IF($F18="","",INDEX('3D版マスタ'!$C$5:$J$103,MATCH(ROW()-ROW($I$6)+1,'3D版マスタ'!$K$5:$K$103,0),MATCH($H18,'3D版マスタ'!$C$4:$J$4,0)))</f>
        <v>13</v>
      </c>
      <c r="J18" s="92">
        <f t="shared" si="3"/>
        <v>25</v>
      </c>
      <c r="K18" s="93">
        <f t="shared" si="4"/>
        <v>28</v>
      </c>
      <c r="L18" s="94">
        <f t="shared" si="5"/>
        <v>31</v>
      </c>
      <c r="M18" s="99">
        <f t="shared" si="7"/>
        <v>227</v>
      </c>
      <c r="N18" s="11">
        <f t="shared" si="8"/>
        <v>252</v>
      </c>
      <c r="O18" s="100">
        <f t="shared" si="9"/>
        <v>282</v>
      </c>
      <c r="P18" s="101">
        <f t="shared" si="0"/>
        <v>9646</v>
      </c>
      <c r="Q18" s="11">
        <f t="shared" si="1"/>
        <v>10820</v>
      </c>
      <c r="R18" s="105">
        <f t="shared" si="2"/>
        <v>12038</v>
      </c>
    </row>
    <row r="19" spans="2:18">
      <c r="B19" s="81" t="s">
        <v>53</v>
      </c>
      <c r="C19" s="82" t="s">
        <v>38</v>
      </c>
      <c r="D19" s="8" t="s">
        <v>54</v>
      </c>
      <c r="E19" s="10"/>
      <c r="F19" s="26" t="s">
        <v>50</v>
      </c>
      <c r="G19" s="28"/>
      <c r="H19" s="80" t="str">
        <f>IF($F19="","",INDEX('3D版マスタ'!$N$5:$N$27,MATCH($F19,'3D版マスタ'!$M$5:$M$27,0)))</f>
        <v>C</v>
      </c>
      <c r="I19" s="98">
        <f>IF($F19="","",INDEX('3D版マスタ'!$C$5:$J$103,MATCH(ROW()-ROW($I$6)+1,'3D版マスタ'!$K$5:$K$103,0),MATCH($H19,'3D版マスタ'!$C$4:$J$4,0)))</f>
        <v>13</v>
      </c>
      <c r="J19" s="92">
        <f t="shared" si="3"/>
        <v>26</v>
      </c>
      <c r="K19" s="93">
        <f t="shared" si="4"/>
        <v>29</v>
      </c>
      <c r="L19" s="94">
        <f t="shared" si="5"/>
        <v>32</v>
      </c>
      <c r="M19" s="99">
        <f t="shared" si="7"/>
        <v>253</v>
      </c>
      <c r="N19" s="11">
        <f t="shared" si="8"/>
        <v>281</v>
      </c>
      <c r="O19" s="100">
        <f t="shared" si="9"/>
        <v>314</v>
      </c>
      <c r="P19" s="101">
        <f t="shared" si="0"/>
        <v>9621</v>
      </c>
      <c r="Q19" s="11">
        <f t="shared" si="1"/>
        <v>10792</v>
      </c>
      <c r="R19" s="105">
        <f t="shared" si="2"/>
        <v>12007</v>
      </c>
    </row>
    <row r="20" spans="2:18">
      <c r="B20" s="81" t="s">
        <v>54</v>
      </c>
      <c r="C20" s="82" t="s">
        <v>38</v>
      </c>
      <c r="D20" s="8" t="s">
        <v>55</v>
      </c>
      <c r="E20" s="10"/>
      <c r="F20" s="26" t="s">
        <v>50</v>
      </c>
      <c r="G20" s="28"/>
      <c r="H20" s="80" t="str">
        <f>IF($F20="","",INDEX('3D版マスタ'!$N$5:$N$27,MATCH($F20,'3D版マスタ'!$M$5:$M$27,0)))</f>
        <v>C</v>
      </c>
      <c r="I20" s="98">
        <f>IF($F20="","",INDEX('3D版マスタ'!$C$5:$J$103,MATCH(ROW()-ROW($I$6)+1,'3D版マスタ'!$K$5:$K$103,0),MATCH($H20,'3D版マスタ'!$C$4:$J$4,0)))</f>
        <v>14</v>
      </c>
      <c r="J20" s="92">
        <f t="shared" si="3"/>
        <v>28</v>
      </c>
      <c r="K20" s="93">
        <f t="shared" si="4"/>
        <v>31</v>
      </c>
      <c r="L20" s="94">
        <f t="shared" si="5"/>
        <v>35</v>
      </c>
      <c r="M20" s="99">
        <f t="shared" si="7"/>
        <v>281</v>
      </c>
      <c r="N20" s="11">
        <f t="shared" si="8"/>
        <v>312</v>
      </c>
      <c r="O20" s="100">
        <f t="shared" si="9"/>
        <v>349</v>
      </c>
      <c r="P20" s="101">
        <f t="shared" si="0"/>
        <v>9595</v>
      </c>
      <c r="Q20" s="11">
        <f t="shared" si="1"/>
        <v>10763</v>
      </c>
      <c r="R20" s="105">
        <f t="shared" si="2"/>
        <v>11975</v>
      </c>
    </row>
    <row r="21" spans="2:18">
      <c r="B21" s="81" t="s">
        <v>55</v>
      </c>
      <c r="C21" s="82" t="s">
        <v>38</v>
      </c>
      <c r="D21" s="8" t="s">
        <v>56</v>
      </c>
      <c r="E21" s="10"/>
      <c r="F21" s="26" t="s">
        <v>50</v>
      </c>
      <c r="G21" s="28"/>
      <c r="H21" s="80" t="str">
        <f>IF($F21="","",INDEX('3D版マスタ'!$N$5:$N$27,MATCH($F21,'3D版マスタ'!$M$5:$M$27,0)))</f>
        <v>C</v>
      </c>
      <c r="I21" s="98">
        <f>IF($F21="","",INDEX('3D版マスタ'!$C$5:$J$103,MATCH(ROW()-ROW($I$6)+1,'3D版マスタ'!$K$5:$K$103,0),MATCH($H21,'3D版マスタ'!$C$4:$J$4,0)))</f>
        <v>14</v>
      </c>
      <c r="J21" s="92">
        <f t="shared" si="3"/>
        <v>29</v>
      </c>
      <c r="K21" s="93">
        <f t="shared" si="4"/>
        <v>32</v>
      </c>
      <c r="L21" s="94">
        <f t="shared" si="5"/>
        <v>36</v>
      </c>
      <c r="M21" s="99">
        <f t="shared" si="7"/>
        <v>310</v>
      </c>
      <c r="N21" s="11">
        <f t="shared" si="8"/>
        <v>344</v>
      </c>
      <c r="O21" s="100">
        <f t="shared" si="9"/>
        <v>385</v>
      </c>
      <c r="P21" s="101">
        <f t="shared" si="0"/>
        <v>9567</v>
      </c>
      <c r="Q21" s="11">
        <f t="shared" si="1"/>
        <v>10732</v>
      </c>
      <c r="R21" s="105">
        <f t="shared" si="2"/>
        <v>11940</v>
      </c>
    </row>
    <row r="22" spans="2:18">
      <c r="B22" s="81" t="s">
        <v>56</v>
      </c>
      <c r="C22" s="82" t="s">
        <v>38</v>
      </c>
      <c r="D22" s="8" t="s">
        <v>57</v>
      </c>
      <c r="E22" s="10"/>
      <c r="F22" s="26" t="s">
        <v>50</v>
      </c>
      <c r="G22" s="28"/>
      <c r="H22" s="80" t="str">
        <f>IF($F22="","",INDEX('3D版マスタ'!$N$5:$N$27,MATCH($F22,'3D版マスタ'!$M$5:$M$27,0)))</f>
        <v>C</v>
      </c>
      <c r="I22" s="98">
        <f>IF($F22="","",INDEX('3D版マスタ'!$C$5:$J$103,MATCH(ROW()-ROW($I$6)+1,'3D版マスタ'!$K$5:$K$103,0),MATCH($H22,'3D版マスタ'!$C$4:$J$4,0)))</f>
        <v>15</v>
      </c>
      <c r="J22" s="92">
        <f t="shared" si="3"/>
        <v>31</v>
      </c>
      <c r="K22" s="93">
        <f t="shared" si="4"/>
        <v>34</v>
      </c>
      <c r="L22" s="94">
        <f t="shared" si="5"/>
        <v>38</v>
      </c>
      <c r="M22" s="99">
        <f t="shared" si="7"/>
        <v>341</v>
      </c>
      <c r="N22" s="11">
        <f t="shared" si="8"/>
        <v>378</v>
      </c>
      <c r="O22" s="100">
        <f t="shared" si="9"/>
        <v>423</v>
      </c>
      <c r="P22" s="101">
        <f t="shared" si="0"/>
        <v>9538</v>
      </c>
      <c r="Q22" s="11">
        <f t="shared" si="1"/>
        <v>10700</v>
      </c>
      <c r="R22" s="105">
        <f t="shared" si="2"/>
        <v>11904</v>
      </c>
    </row>
    <row r="23" spans="2:18">
      <c r="B23" s="81" t="s">
        <v>57</v>
      </c>
      <c r="C23" s="82" t="s">
        <v>38</v>
      </c>
      <c r="D23" s="8" t="s">
        <v>58</v>
      </c>
      <c r="E23" s="10"/>
      <c r="F23" s="26" t="s">
        <v>50</v>
      </c>
      <c r="G23" s="28"/>
      <c r="H23" s="80" t="str">
        <f>IF($F23="","",INDEX('3D版マスタ'!$N$5:$N$27,MATCH($F23,'3D版マスタ'!$M$5:$M$27,0)))</f>
        <v>C</v>
      </c>
      <c r="I23" s="98">
        <f>IF($F23="","",INDEX('3D版マスタ'!$C$5:$J$103,MATCH(ROW()-ROW($I$6)+1,'3D版マスタ'!$K$5:$K$103,0),MATCH($H23,'3D版マスタ'!$C$4:$J$4,0)))</f>
        <v>16</v>
      </c>
      <c r="J23" s="92">
        <f t="shared" si="3"/>
        <v>33</v>
      </c>
      <c r="K23" s="93">
        <f t="shared" si="4"/>
        <v>37</v>
      </c>
      <c r="L23" s="94">
        <f t="shared" si="5"/>
        <v>41</v>
      </c>
      <c r="M23" s="99">
        <f t="shared" si="7"/>
        <v>374</v>
      </c>
      <c r="N23" s="11">
        <f t="shared" si="8"/>
        <v>415</v>
      </c>
      <c r="O23" s="100">
        <f t="shared" si="9"/>
        <v>464</v>
      </c>
      <c r="P23" s="101">
        <f t="shared" si="0"/>
        <v>9507</v>
      </c>
      <c r="Q23" s="11">
        <f t="shared" si="1"/>
        <v>10666</v>
      </c>
      <c r="R23" s="105">
        <f t="shared" si="2"/>
        <v>11866</v>
      </c>
    </row>
    <row r="24" spans="2:18">
      <c r="B24" s="81" t="s">
        <v>58</v>
      </c>
      <c r="C24" s="82" t="s">
        <v>38</v>
      </c>
      <c r="D24" s="8" t="s">
        <v>59</v>
      </c>
      <c r="E24" s="10"/>
      <c r="F24" s="26" t="s">
        <v>50</v>
      </c>
      <c r="G24" s="28"/>
      <c r="H24" s="80" t="str">
        <f>IF($F24="","",INDEX('3D版マスタ'!$N$5:$N$27,MATCH($F24,'3D版マスタ'!$M$5:$M$27,0)))</f>
        <v>C</v>
      </c>
      <c r="I24" s="98">
        <f>IF($F24="","",INDEX('3D版マスタ'!$C$5:$J$103,MATCH(ROW()-ROW($I$6)+1,'3D版マスタ'!$K$5:$K$103,0),MATCH($H24,'3D版マスタ'!$C$4:$J$4,0)))</f>
        <v>16</v>
      </c>
      <c r="J24" s="92">
        <f t="shared" si="3"/>
        <v>34</v>
      </c>
      <c r="K24" s="93">
        <f t="shared" si="4"/>
        <v>38</v>
      </c>
      <c r="L24" s="94">
        <f t="shared" si="5"/>
        <v>42</v>
      </c>
      <c r="M24" s="99">
        <f t="shared" si="7"/>
        <v>408</v>
      </c>
      <c r="N24" s="11">
        <f t="shared" si="8"/>
        <v>453</v>
      </c>
      <c r="O24" s="100">
        <f t="shared" si="9"/>
        <v>506</v>
      </c>
      <c r="P24" s="101">
        <f t="shared" si="0"/>
        <v>9474</v>
      </c>
      <c r="Q24" s="11">
        <f t="shared" si="1"/>
        <v>10629</v>
      </c>
      <c r="R24" s="105">
        <f t="shared" si="2"/>
        <v>11825</v>
      </c>
    </row>
    <row r="25" spans="2:18">
      <c r="B25" s="81" t="s">
        <v>59</v>
      </c>
      <c r="C25" s="82" t="s">
        <v>38</v>
      </c>
      <c r="D25" s="8" t="s">
        <v>60</v>
      </c>
      <c r="E25" s="10"/>
      <c r="F25" s="26" t="s">
        <v>50</v>
      </c>
      <c r="G25" s="28"/>
      <c r="H25" s="80" t="str">
        <f>IF($F25="","",INDEX('3D版マスタ'!$N$5:$N$27,MATCH($F25,'3D版マスタ'!$M$5:$M$27,0)))</f>
        <v>C</v>
      </c>
      <c r="I25" s="98">
        <f>IF($F25="","",INDEX('3D版マスタ'!$C$5:$J$103,MATCH(ROW()-ROW($I$6)+1,'3D版マスタ'!$K$5:$K$103,0),MATCH($H25,'3D版マスタ'!$C$4:$J$4,0)))</f>
        <v>17</v>
      </c>
      <c r="J25" s="92">
        <f t="shared" si="3"/>
        <v>36</v>
      </c>
      <c r="K25" s="93">
        <f t="shared" si="4"/>
        <v>40</v>
      </c>
      <c r="L25" s="94">
        <f t="shared" si="5"/>
        <v>44</v>
      </c>
      <c r="M25" s="99">
        <f t="shared" si="7"/>
        <v>444</v>
      </c>
      <c r="N25" s="11">
        <f t="shared" si="8"/>
        <v>493</v>
      </c>
      <c r="O25" s="100">
        <f t="shared" si="9"/>
        <v>550</v>
      </c>
      <c r="P25" s="101">
        <f t="shared" si="0"/>
        <v>9440</v>
      </c>
      <c r="Q25" s="11">
        <f t="shared" si="1"/>
        <v>10591</v>
      </c>
      <c r="R25" s="105">
        <f t="shared" si="2"/>
        <v>11783</v>
      </c>
    </row>
    <row r="26" spans="2:18">
      <c r="B26" s="81" t="s">
        <v>60</v>
      </c>
      <c r="C26" s="82" t="s">
        <v>38</v>
      </c>
      <c r="D26" s="8" t="s">
        <v>61</v>
      </c>
      <c r="E26" s="10"/>
      <c r="F26" s="26" t="s">
        <v>50</v>
      </c>
      <c r="G26" s="28"/>
      <c r="H26" s="80" t="str">
        <f>IF($F26="","",INDEX('3D版マスタ'!$N$5:$N$27,MATCH($F26,'3D版マスタ'!$M$5:$M$27,0)))</f>
        <v>C</v>
      </c>
      <c r="I26" s="98">
        <f>IF($F26="","",INDEX('3D版マスタ'!$C$5:$J$103,MATCH(ROW()-ROW($I$6)+1,'3D版マスタ'!$K$5:$K$103,0),MATCH($H26,'3D版マスタ'!$C$4:$J$4,0)))</f>
        <v>17</v>
      </c>
      <c r="J26" s="92">
        <f t="shared" si="3"/>
        <v>37</v>
      </c>
      <c r="K26" s="93">
        <f t="shared" si="4"/>
        <v>41</v>
      </c>
      <c r="L26" s="94">
        <f t="shared" si="5"/>
        <v>45</v>
      </c>
      <c r="M26" s="99">
        <f t="shared" si="7"/>
        <v>481</v>
      </c>
      <c r="N26" s="11">
        <f t="shared" si="8"/>
        <v>534</v>
      </c>
      <c r="O26" s="100">
        <f t="shared" si="9"/>
        <v>595</v>
      </c>
      <c r="P26" s="101">
        <f t="shared" si="0"/>
        <v>9404</v>
      </c>
      <c r="Q26" s="11">
        <f t="shared" si="1"/>
        <v>10551</v>
      </c>
      <c r="R26" s="105">
        <f t="shared" si="2"/>
        <v>11739</v>
      </c>
    </row>
    <row r="27" spans="2:18">
      <c r="B27" s="81" t="s">
        <v>61</v>
      </c>
      <c r="C27" s="82" t="s">
        <v>38</v>
      </c>
      <c r="D27" s="8" t="s">
        <v>62</v>
      </c>
      <c r="E27" s="10"/>
      <c r="F27" s="26" t="s">
        <v>50</v>
      </c>
      <c r="G27" s="28"/>
      <c r="H27" s="80" t="str">
        <f>IF($F27="","",INDEX('3D版マスタ'!$N$5:$N$27,MATCH($F27,'3D版マスタ'!$M$5:$M$27,0)))</f>
        <v>C</v>
      </c>
      <c r="I27" s="98">
        <f>IF($F27="","",INDEX('3D版マスタ'!$C$5:$J$103,MATCH(ROW()-ROW($I$6)+1,'3D版マスタ'!$K$5:$K$103,0),MATCH($H27,'3D版マスタ'!$C$4:$J$4,0)))</f>
        <v>18</v>
      </c>
      <c r="J27" s="92">
        <f t="shared" si="3"/>
        <v>39</v>
      </c>
      <c r="K27" s="93">
        <f t="shared" si="4"/>
        <v>43</v>
      </c>
      <c r="L27" s="94">
        <f t="shared" si="5"/>
        <v>48</v>
      </c>
      <c r="M27" s="99">
        <f t="shared" si="7"/>
        <v>520</v>
      </c>
      <c r="N27" s="11">
        <f t="shared" si="8"/>
        <v>577</v>
      </c>
      <c r="O27" s="100">
        <f t="shared" si="9"/>
        <v>643</v>
      </c>
      <c r="P27" s="101">
        <f t="shared" si="0"/>
        <v>9367</v>
      </c>
      <c r="Q27" s="11">
        <f t="shared" si="1"/>
        <v>10510</v>
      </c>
      <c r="R27" s="105">
        <f t="shared" si="2"/>
        <v>11694</v>
      </c>
    </row>
    <row r="28" spans="2:18">
      <c r="B28" s="81" t="s">
        <v>62</v>
      </c>
      <c r="C28" s="82" t="s">
        <v>38</v>
      </c>
      <c r="D28" s="8" t="s">
        <v>63</v>
      </c>
      <c r="E28" s="10"/>
      <c r="F28" s="26" t="s">
        <v>50</v>
      </c>
      <c r="G28" s="28"/>
      <c r="H28" s="80" t="str">
        <f>IF($F28="","",INDEX('3D版マスタ'!$N$5:$N$27,MATCH($F28,'3D版マスタ'!$M$5:$M$27,0)))</f>
        <v>C</v>
      </c>
      <c r="I28" s="98">
        <f>IF($F28="","",INDEX('3D版マスタ'!$C$5:$J$103,MATCH(ROW()-ROW($I$6)+1,'3D版マスタ'!$K$5:$K$103,0),MATCH($H28,'3D版マスタ'!$C$4:$J$4,0)))</f>
        <v>19</v>
      </c>
      <c r="J28" s="92">
        <f t="shared" si="3"/>
        <v>41</v>
      </c>
      <c r="K28" s="93">
        <f t="shared" si="4"/>
        <v>45</v>
      </c>
      <c r="L28" s="94">
        <f t="shared" si="5"/>
        <v>50</v>
      </c>
      <c r="M28" s="99">
        <f t="shared" si="7"/>
        <v>561</v>
      </c>
      <c r="N28" s="11">
        <f t="shared" si="8"/>
        <v>622</v>
      </c>
      <c r="O28" s="100">
        <f t="shared" si="9"/>
        <v>693</v>
      </c>
      <c r="P28" s="101">
        <f t="shared" si="0"/>
        <v>9328</v>
      </c>
      <c r="Q28" s="11">
        <f t="shared" si="1"/>
        <v>10467</v>
      </c>
      <c r="R28" s="105">
        <f t="shared" si="2"/>
        <v>11646</v>
      </c>
    </row>
    <row r="29" spans="2:18">
      <c r="B29" s="81" t="s">
        <v>63</v>
      </c>
      <c r="C29" s="82" t="s">
        <v>38</v>
      </c>
      <c r="D29" s="8" t="s">
        <v>64</v>
      </c>
      <c r="E29" s="10"/>
      <c r="F29" s="26" t="s">
        <v>50</v>
      </c>
      <c r="G29" s="28"/>
      <c r="H29" s="80" t="str">
        <f>IF($F29="","",INDEX('3D版マスタ'!$N$5:$N$27,MATCH($F29,'3D版マスタ'!$M$5:$M$27,0)))</f>
        <v>C</v>
      </c>
      <c r="I29" s="98">
        <f>IF($F29="","",INDEX('3D版マスタ'!$C$5:$J$103,MATCH(ROW()-ROW($I$6)+1,'3D版マスタ'!$K$5:$K$103,0),MATCH($H29,'3D版マスタ'!$C$4:$J$4,0)))</f>
        <v>19</v>
      </c>
      <c r="J29" s="92">
        <f t="shared" si="3"/>
        <v>42</v>
      </c>
      <c r="K29" s="93">
        <f t="shared" si="4"/>
        <v>46</v>
      </c>
      <c r="L29" s="94">
        <f t="shared" si="5"/>
        <v>51</v>
      </c>
      <c r="M29" s="99">
        <f t="shared" si="7"/>
        <v>603</v>
      </c>
      <c r="N29" s="11">
        <f t="shared" si="8"/>
        <v>668</v>
      </c>
      <c r="O29" s="100">
        <f t="shared" si="9"/>
        <v>744</v>
      </c>
      <c r="P29" s="101">
        <f t="shared" si="0"/>
        <v>9287</v>
      </c>
      <c r="Q29" s="11">
        <f t="shared" si="1"/>
        <v>10422</v>
      </c>
      <c r="R29" s="105">
        <f t="shared" si="2"/>
        <v>11596</v>
      </c>
    </row>
    <row r="30" spans="2:18">
      <c r="B30" s="81" t="s">
        <v>64</v>
      </c>
      <c r="C30" s="82" t="s">
        <v>38</v>
      </c>
      <c r="D30" s="8" t="s">
        <v>65</v>
      </c>
      <c r="E30" s="10"/>
      <c r="F30" s="22" t="s">
        <v>66</v>
      </c>
      <c r="G30" s="28"/>
      <c r="H30" s="80" t="str">
        <f>IF($F30="","",INDEX('3D版マスタ'!$N$5:$N$27,MATCH($F30,'3D版マスタ'!$M$5:$M$27,0)))</f>
        <v>A</v>
      </c>
      <c r="I30" s="98">
        <f>IF($F30="","",INDEX('3D版マスタ'!$C$5:$J$103,MATCH(ROW()-ROW($I$6)+1,'3D版マスタ'!$K$5:$K$103,0),MATCH($H30,'3D版マスタ'!$C$4:$J$4,0)))</f>
        <v>25</v>
      </c>
      <c r="J30" s="92">
        <f t="shared" si="3"/>
        <v>49</v>
      </c>
      <c r="K30" s="93">
        <f t="shared" si="4"/>
        <v>55</v>
      </c>
      <c r="L30" s="94">
        <f t="shared" si="5"/>
        <v>61</v>
      </c>
      <c r="M30" s="99">
        <f t="shared" si="7"/>
        <v>652</v>
      </c>
      <c r="N30" s="11">
        <f t="shared" si="8"/>
        <v>723</v>
      </c>
      <c r="O30" s="100">
        <f t="shared" si="9"/>
        <v>805</v>
      </c>
      <c r="P30" s="101">
        <f t="shared" si="0"/>
        <v>9245</v>
      </c>
      <c r="Q30" s="11">
        <f t="shared" si="1"/>
        <v>10376</v>
      </c>
      <c r="R30" s="105">
        <f t="shared" si="2"/>
        <v>11545</v>
      </c>
    </row>
    <row r="31" spans="2:18">
      <c r="B31" s="81" t="s">
        <v>65</v>
      </c>
      <c r="C31" s="82" t="s">
        <v>38</v>
      </c>
      <c r="D31" s="8" t="s">
        <v>67</v>
      </c>
      <c r="E31" s="10"/>
      <c r="F31" s="22" t="s">
        <v>66</v>
      </c>
      <c r="G31" s="28"/>
      <c r="H31" s="80" t="str">
        <f>IF($F31="","",INDEX('3D版マスタ'!$N$5:$N$27,MATCH($F31,'3D版マスタ'!$M$5:$M$27,0)))</f>
        <v>A</v>
      </c>
      <c r="I31" s="98">
        <f>IF($F31="","",INDEX('3D版マスタ'!$C$5:$J$103,MATCH(ROW()-ROW($I$6)+1,'3D版マスタ'!$K$5:$K$103,0),MATCH($H31,'3D版マスタ'!$C$4:$J$4,0)))</f>
        <v>25</v>
      </c>
      <c r="J31" s="92">
        <f t="shared" si="3"/>
        <v>50</v>
      </c>
      <c r="K31" s="93">
        <f t="shared" si="4"/>
        <v>56</v>
      </c>
      <c r="L31" s="94">
        <f t="shared" si="5"/>
        <v>62</v>
      </c>
      <c r="M31" s="99">
        <f t="shared" si="7"/>
        <v>702</v>
      </c>
      <c r="N31" s="11">
        <f t="shared" si="8"/>
        <v>779</v>
      </c>
      <c r="O31" s="100">
        <f t="shared" si="9"/>
        <v>867</v>
      </c>
      <c r="P31" s="101">
        <f t="shared" si="0"/>
        <v>9196</v>
      </c>
      <c r="Q31" s="11">
        <f t="shared" si="1"/>
        <v>10321</v>
      </c>
      <c r="R31" s="105">
        <f t="shared" si="2"/>
        <v>11484</v>
      </c>
    </row>
    <row r="32" spans="2:18">
      <c r="B32" s="81" t="s">
        <v>67</v>
      </c>
      <c r="C32" s="82" t="s">
        <v>38</v>
      </c>
      <c r="D32" s="8" t="s">
        <v>68</v>
      </c>
      <c r="E32" s="10"/>
      <c r="F32" s="22" t="s">
        <v>66</v>
      </c>
      <c r="G32" s="28"/>
      <c r="H32" s="80" t="str">
        <f>IF($F32="","",INDEX('3D版マスタ'!$N$5:$N$27,MATCH($F32,'3D版マスタ'!$M$5:$M$27,0)))</f>
        <v>A</v>
      </c>
      <c r="I32" s="98">
        <f>IF($F32="","",INDEX('3D版マスタ'!$C$5:$J$103,MATCH(ROW()-ROW($I$6)+1,'3D版マスタ'!$K$5:$K$103,0),MATCH($H32,'3D版マスタ'!$C$4:$J$4,0)))</f>
        <v>26</v>
      </c>
      <c r="J32" s="92">
        <f t="shared" si="3"/>
        <v>52</v>
      </c>
      <c r="K32" s="93">
        <f t="shared" si="4"/>
        <v>58</v>
      </c>
      <c r="L32" s="94">
        <f t="shared" si="5"/>
        <v>65</v>
      </c>
      <c r="M32" s="99">
        <f t="shared" si="7"/>
        <v>754</v>
      </c>
      <c r="N32" s="11">
        <f t="shared" si="8"/>
        <v>837</v>
      </c>
      <c r="O32" s="100">
        <f t="shared" si="9"/>
        <v>932</v>
      </c>
      <c r="P32" s="101">
        <f t="shared" si="0"/>
        <v>9146</v>
      </c>
      <c r="Q32" s="11">
        <f t="shared" si="1"/>
        <v>10265</v>
      </c>
      <c r="R32" s="105">
        <f t="shared" si="2"/>
        <v>11422</v>
      </c>
    </row>
    <row r="33" spans="2:18">
      <c r="B33" s="81" t="s">
        <v>68</v>
      </c>
      <c r="C33" s="82" t="s">
        <v>38</v>
      </c>
      <c r="D33" s="8" t="s">
        <v>69</v>
      </c>
      <c r="E33" s="10"/>
      <c r="F33" s="22" t="s">
        <v>214</v>
      </c>
      <c r="G33" s="28"/>
      <c r="H33" s="80" t="str">
        <f>IF($F33="","",INDEX('3D版マスタ'!$N$5:$N$27,MATCH($F33,'3D版マスタ'!$M$5:$M$27,0)))</f>
        <v>A</v>
      </c>
      <c r="I33" s="98">
        <f>IF($F33="","",INDEX('3D版マスタ'!$C$5:$J$103,MATCH(ROW()-ROW($I$6)+1,'3D版マスタ'!$K$5:$K$103,0),MATCH($H33,'3D版マスタ'!$C$4:$J$4,0)))</f>
        <v>27</v>
      </c>
      <c r="J33" s="92">
        <f t="shared" si="3"/>
        <v>54</v>
      </c>
      <c r="K33" s="93">
        <f t="shared" si="4"/>
        <v>60</v>
      </c>
      <c r="L33" s="94">
        <f t="shared" si="5"/>
        <v>67</v>
      </c>
      <c r="M33" s="99">
        <f t="shared" si="7"/>
        <v>808</v>
      </c>
      <c r="N33" s="11">
        <f t="shared" si="8"/>
        <v>897</v>
      </c>
      <c r="O33" s="100">
        <f t="shared" si="9"/>
        <v>999</v>
      </c>
      <c r="P33" s="101">
        <f t="shared" si="0"/>
        <v>9094</v>
      </c>
      <c r="Q33" s="11">
        <f t="shared" si="1"/>
        <v>10207</v>
      </c>
      <c r="R33" s="105">
        <f t="shared" si="2"/>
        <v>11357</v>
      </c>
    </row>
    <row r="34" spans="2:18">
      <c r="B34" s="81" t="s">
        <v>69</v>
      </c>
      <c r="C34" s="82" t="s">
        <v>38</v>
      </c>
      <c r="D34" s="8" t="s">
        <v>70</v>
      </c>
      <c r="E34" s="10"/>
      <c r="F34" s="22" t="s">
        <v>214</v>
      </c>
      <c r="G34" s="28"/>
      <c r="H34" s="80" t="str">
        <f>IF($F34="","",INDEX('3D版マスタ'!$N$5:$N$27,MATCH($F34,'3D版マスタ'!$M$5:$M$27,0)))</f>
        <v>A</v>
      </c>
      <c r="I34" s="98">
        <f>IF($F34="","",INDEX('3D版マスタ'!$C$5:$J$103,MATCH(ROW()-ROW($I$6)+1,'3D版マスタ'!$K$5:$K$103,0),MATCH($H34,'3D版マスタ'!$C$4:$J$4,0)))</f>
        <v>28</v>
      </c>
      <c r="J34" s="92">
        <f t="shared" si="3"/>
        <v>56</v>
      </c>
      <c r="K34" s="93">
        <f t="shared" si="4"/>
        <v>63</v>
      </c>
      <c r="L34" s="94">
        <f t="shared" si="5"/>
        <v>70</v>
      </c>
      <c r="M34" s="99">
        <f t="shared" si="7"/>
        <v>864</v>
      </c>
      <c r="N34" s="11">
        <f t="shared" si="8"/>
        <v>960</v>
      </c>
      <c r="O34" s="100">
        <f t="shared" si="9"/>
        <v>1069</v>
      </c>
      <c r="P34" s="101">
        <f t="shared" si="0"/>
        <v>9040</v>
      </c>
      <c r="Q34" s="11">
        <f t="shared" si="1"/>
        <v>10147</v>
      </c>
      <c r="R34" s="105">
        <f t="shared" si="2"/>
        <v>11290</v>
      </c>
    </row>
    <row r="35" spans="2:18">
      <c r="B35" s="81" t="s">
        <v>70</v>
      </c>
      <c r="C35" s="82" t="s">
        <v>38</v>
      </c>
      <c r="D35" s="8" t="s">
        <v>71</v>
      </c>
      <c r="E35" s="10"/>
      <c r="F35" s="22" t="s">
        <v>214</v>
      </c>
      <c r="G35" s="28"/>
      <c r="H35" s="80" t="str">
        <f>IF($F35="","",INDEX('3D版マスタ'!$N$5:$N$27,MATCH($F35,'3D版マスタ'!$M$5:$M$27,0)))</f>
        <v>A</v>
      </c>
      <c r="I35" s="98">
        <f>IF($F35="","",INDEX('3D版マスタ'!$C$5:$J$103,MATCH(ROW()-ROW($I$6)+1,'3D版マスタ'!$K$5:$K$103,0),MATCH($H35,'3D版マスタ'!$C$4:$J$4,0)))</f>
        <v>29</v>
      </c>
      <c r="J35" s="92">
        <f t="shared" si="3"/>
        <v>58</v>
      </c>
      <c r="K35" s="93">
        <f t="shared" si="4"/>
        <v>65</v>
      </c>
      <c r="L35" s="94">
        <f t="shared" si="5"/>
        <v>72</v>
      </c>
      <c r="M35" s="99">
        <f t="shared" si="7"/>
        <v>922</v>
      </c>
      <c r="N35" s="11">
        <f t="shared" si="8"/>
        <v>1025</v>
      </c>
      <c r="O35" s="100">
        <f t="shared" si="9"/>
        <v>1141</v>
      </c>
      <c r="P35" s="101">
        <f t="shared" si="0"/>
        <v>8984</v>
      </c>
      <c r="Q35" s="11">
        <f t="shared" si="1"/>
        <v>10084</v>
      </c>
      <c r="R35" s="105">
        <f t="shared" si="2"/>
        <v>11220</v>
      </c>
    </row>
    <row r="36" spans="2:18">
      <c r="B36" s="81" t="s">
        <v>71</v>
      </c>
      <c r="C36" s="82" t="s">
        <v>38</v>
      </c>
      <c r="D36" s="8" t="s">
        <v>72</v>
      </c>
      <c r="E36" s="10"/>
      <c r="F36" s="26" t="s">
        <v>66</v>
      </c>
      <c r="G36" s="28"/>
      <c r="H36" s="80" t="str">
        <f>IF($F36="","",INDEX('3D版マスタ'!$N$5:$N$27,MATCH($F36,'3D版マスタ'!$M$5:$M$27,0)))</f>
        <v>A</v>
      </c>
      <c r="I36" s="98">
        <f>IF($F36="","",INDEX('3D版マスタ'!$C$5:$J$103,MATCH(ROW()-ROW($I$6)+1,'3D版マスタ'!$K$5:$K$103,0),MATCH($H36,'3D版マスタ'!$C$4:$J$4,0)))</f>
        <v>30</v>
      </c>
      <c r="J36" s="92">
        <f t="shared" si="3"/>
        <v>60</v>
      </c>
      <c r="K36" s="93">
        <f t="shared" si="4"/>
        <v>67</v>
      </c>
      <c r="L36" s="94">
        <f t="shared" si="5"/>
        <v>75</v>
      </c>
      <c r="M36" s="99">
        <f t="shared" si="7"/>
        <v>982</v>
      </c>
      <c r="N36" s="11">
        <f t="shared" si="8"/>
        <v>1092</v>
      </c>
      <c r="O36" s="100">
        <f t="shared" si="9"/>
        <v>1216</v>
      </c>
      <c r="P36" s="101">
        <f t="shared" si="0"/>
        <v>8926</v>
      </c>
      <c r="Q36" s="11">
        <f t="shared" si="1"/>
        <v>10019</v>
      </c>
      <c r="R36" s="105">
        <f t="shared" si="2"/>
        <v>11148</v>
      </c>
    </row>
    <row r="37" spans="2:18">
      <c r="B37" s="81" t="s">
        <v>72</v>
      </c>
      <c r="C37" s="82" t="s">
        <v>38</v>
      </c>
      <c r="D37" s="8" t="s">
        <v>73</v>
      </c>
      <c r="E37" s="10"/>
      <c r="F37" s="26" t="s">
        <v>66</v>
      </c>
      <c r="G37" s="28"/>
      <c r="H37" s="80" t="str">
        <f>IF($F37="","",INDEX('3D版マスタ'!$N$5:$N$27,MATCH($F37,'3D版マスタ'!$M$5:$M$27,0)))</f>
        <v>A</v>
      </c>
      <c r="I37" s="98">
        <f>IF($F37="","",INDEX('3D版マスタ'!$C$5:$J$103,MATCH(ROW()-ROW($I$6)+1,'3D版マスタ'!$K$5:$K$103,0),MATCH($H37,'3D版マスタ'!$C$4:$J$4,0)))</f>
        <v>30</v>
      </c>
      <c r="J37" s="92">
        <f t="shared" si="3"/>
        <v>61</v>
      </c>
      <c r="K37" s="93">
        <f t="shared" si="4"/>
        <v>68</v>
      </c>
      <c r="L37" s="94">
        <f t="shared" si="5"/>
        <v>76</v>
      </c>
      <c r="M37" s="99">
        <f t="shared" si="7"/>
        <v>1043</v>
      </c>
      <c r="N37" s="11">
        <f t="shared" si="8"/>
        <v>1160</v>
      </c>
      <c r="O37" s="100">
        <f t="shared" si="9"/>
        <v>1292</v>
      </c>
      <c r="P37" s="101">
        <f t="shared" si="0"/>
        <v>8866</v>
      </c>
      <c r="Q37" s="11">
        <f t="shared" si="1"/>
        <v>9952</v>
      </c>
      <c r="R37" s="105">
        <f t="shared" si="2"/>
        <v>11073</v>
      </c>
    </row>
    <row r="38" spans="2:18">
      <c r="B38" s="81" t="s">
        <v>73</v>
      </c>
      <c r="C38" s="82" t="s">
        <v>38</v>
      </c>
      <c r="D38" s="8" t="s">
        <v>74</v>
      </c>
      <c r="E38" s="10"/>
      <c r="F38" s="26" t="s">
        <v>66</v>
      </c>
      <c r="G38" s="28"/>
      <c r="H38" s="80" t="str">
        <f>IF($F38="","",INDEX('3D版マスタ'!$N$5:$N$27,MATCH($F38,'3D版マスタ'!$M$5:$M$27,0)))</f>
        <v>A</v>
      </c>
      <c r="I38" s="98">
        <f>IF($F38="","",INDEX('3D版マスタ'!$C$5:$J$103,MATCH(ROW()-ROW($I$6)+1,'3D版マスタ'!$K$5:$K$103,0),MATCH($H38,'3D版マスタ'!$C$4:$J$4,0)))</f>
        <v>31</v>
      </c>
      <c r="J38" s="92">
        <f t="shared" si="3"/>
        <v>63</v>
      </c>
      <c r="K38" s="93">
        <f t="shared" si="4"/>
        <v>70</v>
      </c>
      <c r="L38" s="94">
        <f t="shared" si="5"/>
        <v>78</v>
      </c>
      <c r="M38" s="99">
        <f t="shared" si="7"/>
        <v>1106</v>
      </c>
      <c r="N38" s="11">
        <f t="shared" si="8"/>
        <v>1230</v>
      </c>
      <c r="O38" s="100">
        <f t="shared" si="9"/>
        <v>1370</v>
      </c>
      <c r="P38" s="101">
        <f t="shared" si="0"/>
        <v>8805</v>
      </c>
      <c r="Q38" s="11">
        <f t="shared" si="1"/>
        <v>9884</v>
      </c>
      <c r="R38" s="105">
        <f t="shared" si="2"/>
        <v>10997</v>
      </c>
    </row>
    <row r="39" spans="2:18">
      <c r="B39" s="81" t="s">
        <v>74</v>
      </c>
      <c r="C39" s="82" t="s">
        <v>38</v>
      </c>
      <c r="D39" s="8" t="s">
        <v>75</v>
      </c>
      <c r="E39" s="10"/>
      <c r="F39" s="26" t="s">
        <v>66</v>
      </c>
      <c r="G39" s="28"/>
      <c r="H39" s="80" t="str">
        <f>IF($F39="","",INDEX('3D版マスタ'!$N$5:$N$27,MATCH($F39,'3D版マスタ'!$M$5:$M$27,0)))</f>
        <v>A</v>
      </c>
      <c r="I39" s="98">
        <f>IF($F39="","",INDEX('3D版マスタ'!$C$5:$J$103,MATCH(ROW()-ROW($I$6)+1,'3D版マスタ'!$K$5:$K$103,0),MATCH($H39,'3D版マスタ'!$C$4:$J$4,0)))</f>
        <v>32</v>
      </c>
      <c r="J39" s="92">
        <f t="shared" si="3"/>
        <v>65</v>
      </c>
      <c r="K39" s="93">
        <f t="shared" si="4"/>
        <v>73</v>
      </c>
      <c r="L39" s="94">
        <f t="shared" si="5"/>
        <v>81</v>
      </c>
      <c r="M39" s="99">
        <f t="shared" si="7"/>
        <v>1171</v>
      </c>
      <c r="N39" s="11">
        <f t="shared" si="8"/>
        <v>1303</v>
      </c>
      <c r="O39" s="100">
        <f t="shared" si="9"/>
        <v>1451</v>
      </c>
      <c r="P39" s="101">
        <f t="shared" si="0"/>
        <v>8742</v>
      </c>
      <c r="Q39" s="11">
        <f t="shared" si="1"/>
        <v>9814</v>
      </c>
      <c r="R39" s="105">
        <f t="shared" si="2"/>
        <v>10919</v>
      </c>
    </row>
    <row r="40" spans="2:18">
      <c r="B40" s="81" t="s">
        <v>75</v>
      </c>
      <c r="C40" s="82" t="s">
        <v>38</v>
      </c>
      <c r="D40" s="8" t="s">
        <v>76</v>
      </c>
      <c r="E40" s="10"/>
      <c r="F40" s="26" t="s">
        <v>66</v>
      </c>
      <c r="G40" s="28"/>
      <c r="H40" s="80" t="str">
        <f>IF($F40="","",INDEX('3D版マスタ'!$N$5:$N$27,MATCH($F40,'3D版マスタ'!$M$5:$M$27,0)))</f>
        <v>A</v>
      </c>
      <c r="I40" s="98">
        <f>IF($F40="","",INDEX('3D版マスタ'!$C$5:$J$103,MATCH(ROW()-ROW($I$6)+1,'3D版マスタ'!$K$5:$K$103,0),MATCH($H40,'3D版マスタ'!$C$4:$J$4,0)))</f>
        <v>33</v>
      </c>
      <c r="J40" s="92">
        <f t="shared" si="3"/>
        <v>67</v>
      </c>
      <c r="K40" s="93">
        <f t="shared" si="4"/>
        <v>75</v>
      </c>
      <c r="L40" s="94">
        <f t="shared" si="5"/>
        <v>83</v>
      </c>
      <c r="M40" s="99">
        <f t="shared" si="7"/>
        <v>1238</v>
      </c>
      <c r="N40" s="11">
        <f t="shared" si="8"/>
        <v>1378</v>
      </c>
      <c r="O40" s="100">
        <f t="shared" si="9"/>
        <v>1534</v>
      </c>
      <c r="P40" s="101">
        <f t="shared" si="0"/>
        <v>8677</v>
      </c>
      <c r="Q40" s="11">
        <f t="shared" si="1"/>
        <v>9741</v>
      </c>
      <c r="R40" s="105">
        <f t="shared" si="2"/>
        <v>10838</v>
      </c>
    </row>
    <row r="41" spans="2:18">
      <c r="B41" s="81" t="s">
        <v>76</v>
      </c>
      <c r="C41" s="82" t="s">
        <v>38</v>
      </c>
      <c r="D41" s="8" t="s">
        <v>77</v>
      </c>
      <c r="E41" s="10"/>
      <c r="F41" s="26" t="s">
        <v>66</v>
      </c>
      <c r="G41" s="28"/>
      <c r="H41" s="80" t="str">
        <f>IF($F41="","",INDEX('3D版マスタ'!$N$5:$N$27,MATCH($F41,'3D版マスタ'!$M$5:$M$27,0)))</f>
        <v>A</v>
      </c>
      <c r="I41" s="98">
        <f>IF($F41="","",INDEX('3D版マスタ'!$C$5:$J$103,MATCH(ROW()-ROW($I$6)+1,'3D版マスタ'!$K$5:$K$103,0),MATCH($H41,'3D版マスタ'!$C$4:$J$4,0)))</f>
        <v>34</v>
      </c>
      <c r="J41" s="92">
        <f t="shared" si="3"/>
        <v>69</v>
      </c>
      <c r="K41" s="93">
        <f t="shared" si="4"/>
        <v>77</v>
      </c>
      <c r="L41" s="94">
        <f t="shared" si="5"/>
        <v>86</v>
      </c>
      <c r="M41" s="99">
        <f t="shared" si="7"/>
        <v>1307</v>
      </c>
      <c r="N41" s="11">
        <f t="shared" si="8"/>
        <v>1455</v>
      </c>
      <c r="O41" s="100">
        <f t="shared" si="9"/>
        <v>1620</v>
      </c>
      <c r="P41" s="101">
        <f t="shared" si="0"/>
        <v>8610</v>
      </c>
      <c r="Q41" s="11">
        <f t="shared" si="1"/>
        <v>9666</v>
      </c>
      <c r="R41" s="105">
        <f t="shared" si="2"/>
        <v>10755</v>
      </c>
    </row>
    <row r="42" spans="2:18">
      <c r="B42" s="81" t="s">
        <v>77</v>
      </c>
      <c r="C42" s="82" t="s">
        <v>38</v>
      </c>
      <c r="D42" s="8" t="s">
        <v>78</v>
      </c>
      <c r="E42" s="10"/>
      <c r="F42" s="26" t="s">
        <v>66</v>
      </c>
      <c r="G42" s="28"/>
      <c r="H42" s="80" t="str">
        <f>IF($F42="","",INDEX('3D版マスタ'!$N$5:$N$27,MATCH($F42,'3D版マスタ'!$M$5:$M$27,0)))</f>
        <v>A</v>
      </c>
      <c r="I42" s="98">
        <f>IF($F42="","",INDEX('3D版マスタ'!$C$5:$J$103,MATCH(ROW()-ROW($I$6)+1,'3D版マスタ'!$K$5:$K$103,0),MATCH($H42,'3D版マスタ'!$C$4:$J$4,0)))</f>
        <v>35</v>
      </c>
      <c r="J42" s="92">
        <f t="shared" si="3"/>
        <v>71</v>
      </c>
      <c r="K42" s="93">
        <f t="shared" si="4"/>
        <v>79</v>
      </c>
      <c r="L42" s="94">
        <f t="shared" si="5"/>
        <v>88</v>
      </c>
      <c r="M42" s="99">
        <f t="shared" si="7"/>
        <v>1378</v>
      </c>
      <c r="N42" s="11">
        <f t="shared" si="8"/>
        <v>1534</v>
      </c>
      <c r="O42" s="100">
        <f t="shared" si="9"/>
        <v>1708</v>
      </c>
      <c r="P42" s="101">
        <f t="shared" si="0"/>
        <v>8541</v>
      </c>
      <c r="Q42" s="11">
        <f t="shared" si="1"/>
        <v>9589</v>
      </c>
      <c r="R42" s="105">
        <f t="shared" si="2"/>
        <v>10669</v>
      </c>
    </row>
    <row r="43" spans="2:18">
      <c r="B43" s="81" t="s">
        <v>78</v>
      </c>
      <c r="C43" s="82" t="s">
        <v>38</v>
      </c>
      <c r="D43" s="8" t="s">
        <v>79</v>
      </c>
      <c r="E43" s="10"/>
      <c r="F43" s="26" t="s">
        <v>66</v>
      </c>
      <c r="G43" s="28"/>
      <c r="H43" s="80" t="str">
        <f>IF($F43="","",INDEX('3D版マスタ'!$N$5:$N$27,MATCH($F43,'3D版マスタ'!$M$5:$M$27,0)))</f>
        <v>A</v>
      </c>
      <c r="I43" s="98">
        <f>IF($F43="","",INDEX('3D版マスタ'!$C$5:$J$103,MATCH(ROW()-ROW($I$6)+1,'3D版マスタ'!$K$5:$K$103,0),MATCH($H43,'3D版マスタ'!$C$4:$J$4,0)))</f>
        <v>35</v>
      </c>
      <c r="J43" s="92">
        <f t="shared" si="3"/>
        <v>72</v>
      </c>
      <c r="K43" s="93">
        <f t="shared" si="4"/>
        <v>80</v>
      </c>
      <c r="L43" s="94">
        <f t="shared" si="5"/>
        <v>89</v>
      </c>
      <c r="M43" s="99">
        <f t="shared" si="7"/>
        <v>1450</v>
      </c>
      <c r="N43" s="11">
        <f t="shared" si="8"/>
        <v>1614</v>
      </c>
      <c r="O43" s="100">
        <f t="shared" si="9"/>
        <v>1797</v>
      </c>
      <c r="P43" s="101">
        <f t="shared" si="0"/>
        <v>8470</v>
      </c>
      <c r="Q43" s="11">
        <f t="shared" si="1"/>
        <v>9510</v>
      </c>
      <c r="R43" s="105">
        <f t="shared" si="2"/>
        <v>10581</v>
      </c>
    </row>
    <row r="44" spans="2:18">
      <c r="B44" s="81" t="s">
        <v>79</v>
      </c>
      <c r="C44" s="82" t="s">
        <v>38</v>
      </c>
      <c r="D44" s="8" t="s">
        <v>80</v>
      </c>
      <c r="E44" s="10"/>
      <c r="F44" s="26" t="s">
        <v>66</v>
      </c>
      <c r="G44" s="28"/>
      <c r="H44" s="80" t="str">
        <f>IF($F44="","",INDEX('3D版マスタ'!$N$5:$N$27,MATCH($F44,'3D版マスタ'!$M$5:$M$27,0)))</f>
        <v>A</v>
      </c>
      <c r="I44" s="98">
        <f>IF($F44="","",INDEX('3D版マスタ'!$C$5:$J$103,MATCH(ROW()-ROW($I$6)+1,'3D版マスタ'!$K$5:$K$103,0),MATCH($H44,'3D版マスタ'!$C$4:$J$4,0)))</f>
        <v>36</v>
      </c>
      <c r="J44" s="92">
        <f t="shared" si="3"/>
        <v>74</v>
      </c>
      <c r="K44" s="93">
        <f t="shared" si="4"/>
        <v>83</v>
      </c>
      <c r="L44" s="94">
        <f t="shared" si="5"/>
        <v>92</v>
      </c>
      <c r="M44" s="99">
        <f t="shared" si="7"/>
        <v>1524</v>
      </c>
      <c r="N44" s="11">
        <f t="shared" si="8"/>
        <v>1697</v>
      </c>
      <c r="O44" s="100">
        <f t="shared" si="9"/>
        <v>1889</v>
      </c>
      <c r="P44" s="101">
        <f t="shared" si="0"/>
        <v>8398</v>
      </c>
      <c r="Q44" s="11">
        <f t="shared" si="1"/>
        <v>9430</v>
      </c>
      <c r="R44" s="105">
        <f t="shared" si="2"/>
        <v>10492</v>
      </c>
    </row>
    <row r="45" spans="2:18">
      <c r="B45" s="81" t="s">
        <v>80</v>
      </c>
      <c r="C45" s="82" t="s">
        <v>38</v>
      </c>
      <c r="D45" s="8" t="s">
        <v>81</v>
      </c>
      <c r="E45" s="10"/>
      <c r="F45" s="26" t="s">
        <v>66</v>
      </c>
      <c r="G45" s="28"/>
      <c r="H45" s="80" t="str">
        <f>IF($F45="","",INDEX('3D版マスタ'!$N$5:$N$27,MATCH($F45,'3D版マスタ'!$M$5:$M$27,0)))</f>
        <v>A</v>
      </c>
      <c r="I45" s="98">
        <f>IF($F45="","",INDEX('3D版マスタ'!$C$5:$J$103,MATCH(ROW()-ROW($I$6)+1,'3D版マスタ'!$K$5:$K$103,0),MATCH($H45,'3D版マスタ'!$C$4:$J$4,0)))</f>
        <v>37</v>
      </c>
      <c r="J45" s="92">
        <f t="shared" si="3"/>
        <v>76</v>
      </c>
      <c r="K45" s="93">
        <f t="shared" si="4"/>
        <v>85</v>
      </c>
      <c r="L45" s="94">
        <f t="shared" si="5"/>
        <v>94</v>
      </c>
      <c r="M45" s="99">
        <f t="shared" si="7"/>
        <v>1600</v>
      </c>
      <c r="N45" s="11">
        <f t="shared" si="8"/>
        <v>1782</v>
      </c>
      <c r="O45" s="100">
        <f t="shared" si="9"/>
        <v>1983</v>
      </c>
      <c r="P45" s="101">
        <f t="shared" si="0"/>
        <v>8324</v>
      </c>
      <c r="Q45" s="11">
        <f t="shared" si="1"/>
        <v>9347</v>
      </c>
      <c r="R45" s="105">
        <f t="shared" si="2"/>
        <v>10400</v>
      </c>
    </row>
    <row r="46" spans="2:18">
      <c r="B46" s="81" t="s">
        <v>81</v>
      </c>
      <c r="C46" s="82" t="s">
        <v>38</v>
      </c>
      <c r="D46" s="8" t="s">
        <v>82</v>
      </c>
      <c r="E46" s="10"/>
      <c r="F46" s="26" t="s">
        <v>66</v>
      </c>
      <c r="G46" s="28"/>
      <c r="H46" s="80" t="str">
        <f>IF($F46="","",INDEX('3D版マスタ'!$N$5:$N$27,MATCH($F46,'3D版マスタ'!$M$5:$M$27,0)))</f>
        <v>A</v>
      </c>
      <c r="I46" s="98">
        <f>IF($F46="","",INDEX('3D版マスタ'!$C$5:$J$103,MATCH(ROW()-ROW($I$6)+1,'3D版マスタ'!$K$5:$K$103,0),MATCH($H46,'3D版マスタ'!$C$4:$J$4,0)))</f>
        <v>38</v>
      </c>
      <c r="J46" s="92">
        <f t="shared" si="3"/>
        <v>78</v>
      </c>
      <c r="K46" s="93">
        <f t="shared" si="4"/>
        <v>87</v>
      </c>
      <c r="L46" s="94">
        <f t="shared" si="5"/>
        <v>97</v>
      </c>
      <c r="M46" s="99">
        <f t="shared" si="7"/>
        <v>1678</v>
      </c>
      <c r="N46" s="11">
        <f t="shared" si="8"/>
        <v>1869</v>
      </c>
      <c r="O46" s="100">
        <f t="shared" si="9"/>
        <v>2080</v>
      </c>
      <c r="P46" s="101">
        <f t="shared" si="0"/>
        <v>8248</v>
      </c>
      <c r="Q46" s="11">
        <f t="shared" si="1"/>
        <v>9262</v>
      </c>
      <c r="R46" s="105">
        <f t="shared" si="2"/>
        <v>10306</v>
      </c>
    </row>
    <row r="47" spans="2:18">
      <c r="B47" s="81" t="s">
        <v>82</v>
      </c>
      <c r="C47" s="82" t="s">
        <v>38</v>
      </c>
      <c r="D47" s="8" t="s">
        <v>83</v>
      </c>
      <c r="E47" s="10"/>
      <c r="F47" s="26" t="s">
        <v>66</v>
      </c>
      <c r="G47" s="28"/>
      <c r="H47" s="80" t="str">
        <f>IF($F47="","",INDEX('3D版マスタ'!$N$5:$N$27,MATCH($F47,'3D版マスタ'!$M$5:$M$27,0)))</f>
        <v>A</v>
      </c>
      <c r="I47" s="98">
        <f>IF($F47="","",INDEX('3D版マスタ'!$C$5:$J$103,MATCH(ROW()-ROW($I$6)+1,'3D版マスタ'!$K$5:$K$103,0),MATCH($H47,'3D版マスタ'!$C$4:$J$4,0)))</f>
        <v>39</v>
      </c>
      <c r="J47" s="92">
        <f t="shared" si="3"/>
        <v>80</v>
      </c>
      <c r="K47" s="93">
        <f t="shared" si="4"/>
        <v>89</v>
      </c>
      <c r="L47" s="94">
        <f t="shared" si="5"/>
        <v>99</v>
      </c>
      <c r="M47" s="99">
        <f t="shared" si="7"/>
        <v>1758</v>
      </c>
      <c r="N47" s="11">
        <f t="shared" si="8"/>
        <v>1958</v>
      </c>
      <c r="O47" s="100">
        <f t="shared" si="9"/>
        <v>2179</v>
      </c>
      <c r="P47" s="101">
        <f t="shared" si="0"/>
        <v>8170</v>
      </c>
      <c r="Q47" s="11">
        <f t="shared" si="1"/>
        <v>9175</v>
      </c>
      <c r="R47" s="105">
        <f t="shared" si="2"/>
        <v>10209</v>
      </c>
    </row>
    <row r="48" spans="2:18">
      <c r="B48" s="81" t="s">
        <v>83</v>
      </c>
      <c r="C48" s="82" t="s">
        <v>38</v>
      </c>
      <c r="D48" s="8" t="s">
        <v>84</v>
      </c>
      <c r="E48" s="10"/>
      <c r="F48" s="26" t="s">
        <v>66</v>
      </c>
      <c r="G48" s="28"/>
      <c r="H48" s="80" t="str">
        <f>IF($F48="","",INDEX('3D版マスタ'!$N$5:$N$27,MATCH($F48,'3D版マスタ'!$M$5:$M$27,0)))</f>
        <v>A</v>
      </c>
      <c r="I48" s="98">
        <f>IF($F48="","",INDEX('3D版マスタ'!$C$5:$J$103,MATCH(ROW()-ROW($I$6)+1,'3D版マスタ'!$K$5:$K$103,0),MATCH($H48,'3D版マスタ'!$C$4:$J$4,0)))</f>
        <v>40</v>
      </c>
      <c r="J48" s="92">
        <f t="shared" si="3"/>
        <v>82</v>
      </c>
      <c r="K48" s="93">
        <f t="shared" si="4"/>
        <v>92</v>
      </c>
      <c r="L48" s="94">
        <f t="shared" si="5"/>
        <v>102</v>
      </c>
      <c r="M48" s="99">
        <f t="shared" si="7"/>
        <v>1840</v>
      </c>
      <c r="N48" s="11">
        <f t="shared" si="8"/>
        <v>2050</v>
      </c>
      <c r="O48" s="100">
        <f t="shared" si="9"/>
        <v>2281</v>
      </c>
      <c r="P48" s="101">
        <f t="shared" si="0"/>
        <v>8090</v>
      </c>
      <c r="Q48" s="11">
        <f t="shared" si="1"/>
        <v>9086</v>
      </c>
      <c r="R48" s="105">
        <f t="shared" si="2"/>
        <v>10110</v>
      </c>
    </row>
    <row r="49" spans="2:18">
      <c r="B49" s="81" t="s">
        <v>84</v>
      </c>
      <c r="C49" s="82" t="s">
        <v>38</v>
      </c>
      <c r="D49" s="8" t="s">
        <v>85</v>
      </c>
      <c r="E49" s="10"/>
      <c r="F49" s="26" t="s">
        <v>66</v>
      </c>
      <c r="G49" s="28"/>
      <c r="H49" s="80" t="str">
        <f>IF($F49="","",INDEX('3D版マスタ'!$N$5:$N$27,MATCH($F49,'3D版マスタ'!$M$5:$M$27,0)))</f>
        <v>A</v>
      </c>
      <c r="I49" s="98">
        <f>IF($F49="","",INDEX('3D版マスタ'!$C$5:$J$103,MATCH(ROW()-ROW($I$6)+1,'3D版マスタ'!$K$5:$K$103,0),MATCH($H49,'3D版マスタ'!$C$4:$J$4,0)))</f>
        <v>40</v>
      </c>
      <c r="J49" s="92">
        <f t="shared" si="3"/>
        <v>83</v>
      </c>
      <c r="K49" s="93">
        <f t="shared" si="4"/>
        <v>93</v>
      </c>
      <c r="L49" s="94">
        <f t="shared" si="5"/>
        <v>103</v>
      </c>
      <c r="M49" s="99">
        <f t="shared" si="7"/>
        <v>1923</v>
      </c>
      <c r="N49" s="11">
        <f t="shared" si="8"/>
        <v>2143</v>
      </c>
      <c r="O49" s="100">
        <f t="shared" si="9"/>
        <v>2384</v>
      </c>
      <c r="P49" s="101">
        <f t="shared" si="0"/>
        <v>8008</v>
      </c>
      <c r="Q49" s="11">
        <f t="shared" si="1"/>
        <v>8994</v>
      </c>
      <c r="R49" s="105">
        <f t="shared" si="2"/>
        <v>10008</v>
      </c>
    </row>
    <row r="50" spans="2:18">
      <c r="B50" s="81" t="s">
        <v>85</v>
      </c>
      <c r="C50" s="82" t="s">
        <v>38</v>
      </c>
      <c r="D50" s="8" t="s">
        <v>86</v>
      </c>
      <c r="E50" s="10"/>
      <c r="F50" s="26" t="s">
        <v>66</v>
      </c>
      <c r="G50" s="28"/>
      <c r="H50" s="80" t="str">
        <f>IF($F50="","",INDEX('3D版マスタ'!$N$5:$N$27,MATCH($F50,'3D版マスタ'!$M$5:$M$27,0)))</f>
        <v>A</v>
      </c>
      <c r="I50" s="98">
        <f>IF($F50="","",INDEX('3D版マスタ'!$C$5:$J$103,MATCH(ROW()-ROW($I$6)+1,'3D版マスタ'!$K$5:$K$103,0),MATCH($H50,'3D版マスタ'!$C$4:$J$4,0)))</f>
        <v>41</v>
      </c>
      <c r="J50" s="92">
        <f t="shared" si="3"/>
        <v>85</v>
      </c>
      <c r="K50" s="93">
        <f t="shared" si="4"/>
        <v>95</v>
      </c>
      <c r="L50" s="94">
        <f t="shared" si="5"/>
        <v>105</v>
      </c>
      <c r="M50" s="99">
        <f t="shared" si="7"/>
        <v>2008</v>
      </c>
      <c r="N50" s="11">
        <f t="shared" si="8"/>
        <v>2238</v>
      </c>
      <c r="O50" s="100">
        <f t="shared" si="9"/>
        <v>2489</v>
      </c>
      <c r="P50" s="101">
        <f t="shared" si="0"/>
        <v>7925</v>
      </c>
      <c r="Q50" s="11">
        <f t="shared" si="1"/>
        <v>8901</v>
      </c>
      <c r="R50" s="105">
        <f t="shared" si="2"/>
        <v>9905</v>
      </c>
    </row>
    <row r="51" spans="2:18">
      <c r="B51" s="81" t="s">
        <v>86</v>
      </c>
      <c r="C51" s="82" t="s">
        <v>38</v>
      </c>
      <c r="D51" s="8" t="s">
        <v>87</v>
      </c>
      <c r="E51" s="10"/>
      <c r="F51" s="26" t="s">
        <v>66</v>
      </c>
      <c r="G51" s="28"/>
      <c r="H51" s="80" t="str">
        <f>IF($F51="","",INDEX('3D版マスタ'!$N$5:$N$27,MATCH($F51,'3D版マスタ'!$M$5:$M$27,0)))</f>
        <v>A</v>
      </c>
      <c r="I51" s="98">
        <f>IF($F51="","",INDEX('3D版マスタ'!$C$5:$J$103,MATCH(ROW()-ROW($I$6)+1,'3D版マスタ'!$K$5:$K$103,0),MATCH($H51,'3D版マスタ'!$C$4:$J$4,0)))</f>
        <v>42</v>
      </c>
      <c r="J51" s="92">
        <f t="shared" si="3"/>
        <v>87</v>
      </c>
      <c r="K51" s="93">
        <f t="shared" si="4"/>
        <v>97</v>
      </c>
      <c r="L51" s="94">
        <f t="shared" si="5"/>
        <v>108</v>
      </c>
      <c r="M51" s="99">
        <f t="shared" si="7"/>
        <v>2095</v>
      </c>
      <c r="N51" s="11">
        <f t="shared" si="8"/>
        <v>2335</v>
      </c>
      <c r="O51" s="100">
        <f t="shared" si="9"/>
        <v>2597</v>
      </c>
      <c r="P51" s="101">
        <f t="shared" si="0"/>
        <v>7840</v>
      </c>
      <c r="Q51" s="11">
        <f t="shared" si="1"/>
        <v>8806</v>
      </c>
      <c r="R51" s="105">
        <f t="shared" si="2"/>
        <v>9800</v>
      </c>
    </row>
    <row r="52" spans="2:18">
      <c r="B52" s="81" t="s">
        <v>87</v>
      </c>
      <c r="C52" s="82" t="s">
        <v>38</v>
      </c>
      <c r="D52" s="8" t="s">
        <v>88</v>
      </c>
      <c r="E52" s="10"/>
      <c r="F52" s="26" t="s">
        <v>66</v>
      </c>
      <c r="G52" s="28"/>
      <c r="H52" s="80" t="str">
        <f>IF($F52="","",INDEX('3D版マスタ'!$N$5:$N$27,MATCH($F52,'3D版マスタ'!$M$5:$M$27,0)))</f>
        <v>A</v>
      </c>
      <c r="I52" s="98">
        <f>IF($F52="","",INDEX('3D版マスタ'!$C$5:$J$103,MATCH(ROW()-ROW($I$6)+1,'3D版マスタ'!$K$5:$K$103,0),MATCH($H52,'3D版マスタ'!$C$4:$J$4,0)))</f>
        <v>43</v>
      </c>
      <c r="J52" s="92">
        <f t="shared" si="3"/>
        <v>89</v>
      </c>
      <c r="K52" s="93">
        <f t="shared" si="4"/>
        <v>99</v>
      </c>
      <c r="L52" s="94">
        <f t="shared" si="5"/>
        <v>110</v>
      </c>
      <c r="M52" s="99">
        <f t="shared" si="7"/>
        <v>2184</v>
      </c>
      <c r="N52" s="11">
        <f t="shared" si="8"/>
        <v>2434</v>
      </c>
      <c r="O52" s="100">
        <f t="shared" si="9"/>
        <v>2707</v>
      </c>
      <c r="P52" s="101">
        <f t="shared" si="0"/>
        <v>7753</v>
      </c>
      <c r="Q52" s="11">
        <f t="shared" si="1"/>
        <v>8709</v>
      </c>
      <c r="R52" s="105">
        <f t="shared" si="2"/>
        <v>9692</v>
      </c>
    </row>
    <row r="53" spans="2:18">
      <c r="B53" s="81" t="s">
        <v>88</v>
      </c>
      <c r="C53" s="82" t="s">
        <v>38</v>
      </c>
      <c r="D53" s="8" t="s">
        <v>89</v>
      </c>
      <c r="E53" s="10"/>
      <c r="F53" s="26" t="s">
        <v>66</v>
      </c>
      <c r="G53" s="28"/>
      <c r="H53" s="80" t="str">
        <f>IF($F53="","",INDEX('3D版マスタ'!$N$5:$N$27,MATCH($F53,'3D版マスタ'!$M$5:$M$27,0)))</f>
        <v>A</v>
      </c>
      <c r="I53" s="98">
        <f>IF($F53="","",INDEX('3D版マスタ'!$C$5:$J$103,MATCH(ROW()-ROW($I$6)+1,'3D版マスタ'!$K$5:$K$103,0),MATCH($H53,'3D版マスタ'!$C$4:$J$4,0)))</f>
        <v>44</v>
      </c>
      <c r="J53" s="92">
        <f t="shared" si="3"/>
        <v>91</v>
      </c>
      <c r="K53" s="93">
        <f t="shared" si="4"/>
        <v>102</v>
      </c>
      <c r="L53" s="94">
        <f t="shared" si="5"/>
        <v>113</v>
      </c>
      <c r="M53" s="99">
        <f t="shared" si="7"/>
        <v>2275</v>
      </c>
      <c r="N53" s="11">
        <f t="shared" si="8"/>
        <v>2536</v>
      </c>
      <c r="O53" s="100">
        <f t="shared" si="9"/>
        <v>2820</v>
      </c>
      <c r="P53" s="101">
        <f t="shared" si="0"/>
        <v>7664</v>
      </c>
      <c r="Q53" s="11">
        <f t="shared" si="1"/>
        <v>8610</v>
      </c>
      <c r="R53" s="105">
        <f t="shared" si="2"/>
        <v>9582</v>
      </c>
    </row>
    <row r="54" spans="2:18">
      <c r="B54" s="81" t="s">
        <v>89</v>
      </c>
      <c r="C54" s="82" t="s">
        <v>38</v>
      </c>
      <c r="D54" s="8" t="s">
        <v>90</v>
      </c>
      <c r="E54" s="10"/>
      <c r="F54" s="26" t="s">
        <v>66</v>
      </c>
      <c r="G54" s="28"/>
      <c r="H54" s="80" t="str">
        <f>IF($F54="","",INDEX('3D版マスタ'!$N$5:$N$27,MATCH($F54,'3D版マスタ'!$M$5:$M$27,0)))</f>
        <v>A</v>
      </c>
      <c r="I54" s="98">
        <f>IF($F54="","",INDEX('3D版マスタ'!$C$5:$J$103,MATCH(ROW()-ROW($I$6)+1,'3D版マスタ'!$K$5:$K$103,0),MATCH($H54,'3D版マスタ'!$C$4:$J$4,0)))</f>
        <v>44</v>
      </c>
      <c r="J54" s="92">
        <f t="shared" si="3"/>
        <v>92</v>
      </c>
      <c r="K54" s="93">
        <f t="shared" si="4"/>
        <v>103</v>
      </c>
      <c r="L54" s="94">
        <f t="shared" si="5"/>
        <v>114</v>
      </c>
      <c r="M54" s="99">
        <f t="shared" si="7"/>
        <v>2367</v>
      </c>
      <c r="N54" s="11">
        <f t="shared" si="8"/>
        <v>2639</v>
      </c>
      <c r="O54" s="100">
        <f t="shared" si="9"/>
        <v>2934</v>
      </c>
      <c r="P54" s="101">
        <f t="shared" si="0"/>
        <v>7573</v>
      </c>
      <c r="Q54" s="11">
        <f t="shared" si="1"/>
        <v>8508</v>
      </c>
      <c r="R54" s="105">
        <f t="shared" si="2"/>
        <v>9469</v>
      </c>
    </row>
    <row r="55" spans="2:18">
      <c r="B55" s="81" t="s">
        <v>90</v>
      </c>
      <c r="C55" s="82" t="s">
        <v>38</v>
      </c>
      <c r="D55" s="8" t="s">
        <v>91</v>
      </c>
      <c r="E55" s="10"/>
      <c r="F55" s="22" t="s">
        <v>215</v>
      </c>
      <c r="G55" s="28"/>
      <c r="H55" s="80" t="str">
        <f>IF($F55="","",INDEX('3D版マスタ'!$N$5:$N$27,MATCH($F55,'3D版マスタ'!$M$5:$M$27,0)))</f>
        <v>S</v>
      </c>
      <c r="I55" s="98">
        <f>IF($F55="","",INDEX('3D版マスタ'!$C$5:$J$103,MATCH(ROW()-ROW($I$6)+1,'3D版マスタ'!$K$5:$K$103,0),MATCH($H55,'3D版マスタ'!$C$4:$J$4,0)))</f>
        <v>51</v>
      </c>
      <c r="J55" s="92">
        <f t="shared" si="3"/>
        <v>100</v>
      </c>
      <c r="K55" s="93">
        <f t="shared" si="4"/>
        <v>112</v>
      </c>
      <c r="L55" s="94">
        <f t="shared" si="5"/>
        <v>125</v>
      </c>
      <c r="M55" s="99">
        <f t="shared" si="7"/>
        <v>2467</v>
      </c>
      <c r="N55" s="11">
        <f t="shared" si="8"/>
        <v>2751</v>
      </c>
      <c r="O55" s="100">
        <f t="shared" si="9"/>
        <v>3059</v>
      </c>
      <c r="P55" s="101">
        <f t="shared" si="0"/>
        <v>7481</v>
      </c>
      <c r="Q55" s="11">
        <f t="shared" si="1"/>
        <v>8405</v>
      </c>
      <c r="R55" s="105">
        <f t="shared" si="2"/>
        <v>9355</v>
      </c>
    </row>
    <row r="56" spans="2:18">
      <c r="B56" s="81" t="s">
        <v>91</v>
      </c>
      <c r="C56" s="82" t="s">
        <v>38</v>
      </c>
      <c r="D56" s="8" t="s">
        <v>93</v>
      </c>
      <c r="E56" s="10"/>
      <c r="F56" s="22" t="s">
        <v>215</v>
      </c>
      <c r="G56" s="28"/>
      <c r="H56" s="80" t="str">
        <f>IF($F56="","",INDEX('3D版マスタ'!$N$5:$N$27,MATCH($F56,'3D版マスタ'!$M$5:$M$27,0)))</f>
        <v>S</v>
      </c>
      <c r="I56" s="98">
        <f>IF($F56="","",INDEX('3D版マスタ'!$C$5:$J$103,MATCH(ROW()-ROW($I$6)+1,'3D版マスタ'!$K$5:$K$103,0),MATCH($H56,'3D版マスタ'!$C$4:$J$4,0)))</f>
        <v>52</v>
      </c>
      <c r="J56" s="92">
        <f t="shared" si="3"/>
        <v>102</v>
      </c>
      <c r="K56" s="93">
        <f t="shared" si="4"/>
        <v>115</v>
      </c>
      <c r="L56" s="94">
        <f t="shared" si="5"/>
        <v>128</v>
      </c>
      <c r="M56" s="99">
        <f t="shared" si="7"/>
        <v>2569</v>
      </c>
      <c r="N56" s="11">
        <f t="shared" si="8"/>
        <v>2866</v>
      </c>
      <c r="O56" s="100">
        <f t="shared" si="9"/>
        <v>3187</v>
      </c>
      <c r="P56" s="101">
        <f t="shared" si="0"/>
        <v>7381</v>
      </c>
      <c r="Q56" s="11">
        <f t="shared" si="1"/>
        <v>8293</v>
      </c>
      <c r="R56" s="105">
        <f t="shared" si="2"/>
        <v>9230</v>
      </c>
    </row>
    <row r="57" spans="2:18">
      <c r="B57" s="81" t="s">
        <v>93</v>
      </c>
      <c r="C57" s="82" t="s">
        <v>38</v>
      </c>
      <c r="D57" s="8" t="s">
        <v>94</v>
      </c>
      <c r="E57" s="10"/>
      <c r="F57" s="22" t="s">
        <v>215</v>
      </c>
      <c r="G57" s="28"/>
      <c r="H57" s="80" t="str">
        <f>IF($F57="","",INDEX('3D版マスタ'!$N$5:$N$27,MATCH($F57,'3D版マスタ'!$M$5:$M$27,0)))</f>
        <v>S</v>
      </c>
      <c r="I57" s="98">
        <f>IF($F57="","",INDEX('3D版マスタ'!$C$5:$J$103,MATCH(ROW()-ROW($I$6)+1,'3D版マスタ'!$K$5:$K$103,0),MATCH($H57,'3D版マスタ'!$C$4:$J$4,0)))</f>
        <v>53</v>
      </c>
      <c r="J57" s="92">
        <f t="shared" si="3"/>
        <v>104</v>
      </c>
      <c r="K57" s="93">
        <f t="shared" si="4"/>
        <v>117</v>
      </c>
      <c r="L57" s="94">
        <f t="shared" si="5"/>
        <v>130</v>
      </c>
      <c r="M57" s="99">
        <f t="shared" si="7"/>
        <v>2673</v>
      </c>
      <c r="N57" s="11">
        <f t="shared" si="8"/>
        <v>2983</v>
      </c>
      <c r="O57" s="100">
        <f t="shared" si="9"/>
        <v>3317</v>
      </c>
      <c r="P57" s="101">
        <f t="shared" si="0"/>
        <v>7279</v>
      </c>
      <c r="Q57" s="11">
        <f t="shared" si="1"/>
        <v>8178</v>
      </c>
      <c r="R57" s="105">
        <f t="shared" si="2"/>
        <v>9102</v>
      </c>
    </row>
    <row r="58" spans="2:18">
      <c r="B58" s="81" t="s">
        <v>94</v>
      </c>
      <c r="C58" s="82" t="s">
        <v>38</v>
      </c>
      <c r="D58" s="8" t="s">
        <v>95</v>
      </c>
      <c r="E58" s="10"/>
      <c r="F58" s="26" t="s">
        <v>92</v>
      </c>
      <c r="G58" s="28"/>
      <c r="H58" s="80" t="str">
        <f>IF($F58="","",INDEX('3D版マスタ'!$N$5:$N$27,MATCH($F58,'3D版マスタ'!$M$5:$M$27,0)))</f>
        <v>S</v>
      </c>
      <c r="I58" s="98">
        <f>IF($F58="","",INDEX('3D版マスタ'!$C$5:$J$103,MATCH(ROW()-ROW($I$6)+1,'3D版マスタ'!$K$5:$K$103,0),MATCH($H58,'3D版マスタ'!$C$4:$J$4,0)))</f>
        <v>54</v>
      </c>
      <c r="J58" s="92">
        <f t="shared" si="3"/>
        <v>106</v>
      </c>
      <c r="K58" s="93">
        <f t="shared" si="4"/>
        <v>119</v>
      </c>
      <c r="L58" s="94">
        <f t="shared" si="5"/>
        <v>133</v>
      </c>
      <c r="M58" s="99">
        <f t="shared" si="7"/>
        <v>2779</v>
      </c>
      <c r="N58" s="11">
        <f t="shared" si="8"/>
        <v>3102</v>
      </c>
      <c r="O58" s="100">
        <f t="shared" si="9"/>
        <v>3450</v>
      </c>
      <c r="P58" s="101">
        <f t="shared" si="0"/>
        <v>7175</v>
      </c>
      <c r="Q58" s="11">
        <f t="shared" si="1"/>
        <v>8061</v>
      </c>
      <c r="R58" s="105">
        <f t="shared" si="2"/>
        <v>8972</v>
      </c>
    </row>
    <row r="59" spans="2:18">
      <c r="B59" s="81" t="s">
        <v>95</v>
      </c>
      <c r="C59" s="82" t="s">
        <v>38</v>
      </c>
      <c r="D59" s="8" t="s">
        <v>96</v>
      </c>
      <c r="E59" s="10"/>
      <c r="F59" s="26" t="s">
        <v>92</v>
      </c>
      <c r="G59" s="28"/>
      <c r="H59" s="80" t="str">
        <f>IF($F59="","",INDEX('3D版マスタ'!$N$5:$N$27,MATCH($F59,'3D版マスタ'!$M$5:$M$27,0)))</f>
        <v>S</v>
      </c>
      <c r="I59" s="98">
        <f>IF($F59="","",INDEX('3D版マスタ'!$C$5:$J$103,MATCH(ROW()-ROW($I$6)+1,'3D版マスタ'!$K$5:$K$103,0),MATCH($H59,'3D版マスタ'!$C$4:$J$4,0)))</f>
        <v>55</v>
      </c>
      <c r="J59" s="92">
        <f t="shared" si="3"/>
        <v>108</v>
      </c>
      <c r="K59" s="93">
        <f t="shared" si="4"/>
        <v>121</v>
      </c>
      <c r="L59" s="94">
        <f t="shared" si="5"/>
        <v>135</v>
      </c>
      <c r="M59" s="99">
        <f t="shared" si="7"/>
        <v>2887</v>
      </c>
      <c r="N59" s="11">
        <f t="shared" si="8"/>
        <v>3223</v>
      </c>
      <c r="O59" s="100">
        <f t="shared" si="9"/>
        <v>3585</v>
      </c>
      <c r="P59" s="101">
        <f t="shared" si="0"/>
        <v>7069</v>
      </c>
      <c r="Q59" s="11">
        <f t="shared" si="1"/>
        <v>7942</v>
      </c>
      <c r="R59" s="105">
        <f t="shared" si="2"/>
        <v>8839</v>
      </c>
    </row>
    <row r="60" spans="2:18">
      <c r="B60" s="81" t="s">
        <v>96</v>
      </c>
      <c r="C60" s="82" t="s">
        <v>38</v>
      </c>
      <c r="D60" s="8" t="s">
        <v>97</v>
      </c>
      <c r="E60" s="10"/>
      <c r="F60" s="26" t="s">
        <v>92</v>
      </c>
      <c r="G60" s="28"/>
      <c r="H60" s="80" t="str">
        <f>IF($F60="","",INDEX('3D版マスタ'!$N$5:$N$27,MATCH($F60,'3D版マスタ'!$M$5:$M$27,0)))</f>
        <v>S</v>
      </c>
      <c r="I60" s="98">
        <f>IF($F60="","",INDEX('3D版マスタ'!$C$5:$J$103,MATCH(ROW()-ROW($I$6)+1,'3D版マスタ'!$K$5:$K$103,0),MATCH($H60,'3D版マスタ'!$C$4:$J$4,0)))</f>
        <v>56</v>
      </c>
      <c r="J60" s="92">
        <f t="shared" si="3"/>
        <v>110</v>
      </c>
      <c r="K60" s="93">
        <f t="shared" si="4"/>
        <v>124</v>
      </c>
      <c r="L60" s="94">
        <f t="shared" si="5"/>
        <v>138</v>
      </c>
      <c r="M60" s="99">
        <f t="shared" si="7"/>
        <v>2997</v>
      </c>
      <c r="N60" s="11">
        <f t="shared" si="8"/>
        <v>3347</v>
      </c>
      <c r="O60" s="100">
        <f t="shared" si="9"/>
        <v>3723</v>
      </c>
      <c r="P60" s="101">
        <f t="shared" si="0"/>
        <v>6961</v>
      </c>
      <c r="Q60" s="11">
        <f t="shared" si="1"/>
        <v>7821</v>
      </c>
      <c r="R60" s="105">
        <f t="shared" si="2"/>
        <v>8704</v>
      </c>
    </row>
    <row r="61" spans="2:18">
      <c r="B61" s="81" t="s">
        <v>97</v>
      </c>
      <c r="C61" s="82" t="s">
        <v>38</v>
      </c>
      <c r="D61" s="8" t="s">
        <v>98</v>
      </c>
      <c r="E61" s="10"/>
      <c r="F61" s="26" t="s">
        <v>92</v>
      </c>
      <c r="G61" s="28"/>
      <c r="H61" s="80" t="str">
        <f>IF($F61="","",INDEX('3D版マスタ'!$N$5:$N$27,MATCH($F61,'3D版マスタ'!$M$5:$M$27,0)))</f>
        <v>S</v>
      </c>
      <c r="I61" s="98">
        <f>IF($F61="","",INDEX('3D版マスタ'!$C$5:$J$103,MATCH(ROW()-ROW($I$6)+1,'3D版マスタ'!$K$5:$K$103,0),MATCH($H61,'3D版マスタ'!$C$4:$J$4,0)))</f>
        <v>57</v>
      </c>
      <c r="J61" s="92">
        <f t="shared" si="3"/>
        <v>112</v>
      </c>
      <c r="K61" s="93">
        <f t="shared" si="4"/>
        <v>126</v>
      </c>
      <c r="L61" s="94">
        <f t="shared" si="5"/>
        <v>140</v>
      </c>
      <c r="M61" s="99">
        <f t="shared" si="7"/>
        <v>3109</v>
      </c>
      <c r="N61" s="11">
        <f t="shared" si="8"/>
        <v>3473</v>
      </c>
      <c r="O61" s="100">
        <f t="shared" si="9"/>
        <v>3863</v>
      </c>
      <c r="P61" s="101">
        <f t="shared" si="0"/>
        <v>6851</v>
      </c>
      <c r="Q61" s="11">
        <f t="shared" si="1"/>
        <v>7697</v>
      </c>
      <c r="R61" s="105">
        <f t="shared" si="2"/>
        <v>8566</v>
      </c>
    </row>
    <row r="62" spans="2:18">
      <c r="B62" s="81" t="s">
        <v>98</v>
      </c>
      <c r="C62" s="82" t="s">
        <v>38</v>
      </c>
      <c r="D62" s="8" t="s">
        <v>99</v>
      </c>
      <c r="E62" s="10"/>
      <c r="F62" s="26" t="s">
        <v>92</v>
      </c>
      <c r="G62" s="28"/>
      <c r="H62" s="80" t="str">
        <f>IF($F62="","",INDEX('3D版マスタ'!$N$5:$N$27,MATCH($F62,'3D版マスタ'!$M$5:$M$27,0)))</f>
        <v>S</v>
      </c>
      <c r="I62" s="98">
        <f>IF($F62="","",INDEX('3D版マスタ'!$C$5:$J$103,MATCH(ROW()-ROW($I$6)+1,'3D版マスタ'!$K$5:$K$103,0),MATCH($H62,'3D版マスタ'!$C$4:$J$4,0)))</f>
        <v>58</v>
      </c>
      <c r="J62" s="92">
        <f t="shared" si="3"/>
        <v>114</v>
      </c>
      <c r="K62" s="93">
        <f t="shared" si="4"/>
        <v>128</v>
      </c>
      <c r="L62" s="94">
        <f t="shared" si="5"/>
        <v>143</v>
      </c>
      <c r="M62" s="99">
        <f t="shared" si="7"/>
        <v>3223</v>
      </c>
      <c r="N62" s="11">
        <f t="shared" si="8"/>
        <v>3601</v>
      </c>
      <c r="O62" s="100">
        <f t="shared" si="9"/>
        <v>4006</v>
      </c>
      <c r="P62" s="101">
        <f t="shared" si="0"/>
        <v>6739</v>
      </c>
      <c r="Q62" s="11">
        <f t="shared" si="1"/>
        <v>7571</v>
      </c>
      <c r="R62" s="105">
        <f t="shared" si="2"/>
        <v>8426</v>
      </c>
    </row>
    <row r="63" spans="2:18">
      <c r="B63" s="81" t="s">
        <v>99</v>
      </c>
      <c r="C63" s="82" t="s">
        <v>38</v>
      </c>
      <c r="D63" s="8" t="s">
        <v>100</v>
      </c>
      <c r="E63" s="10"/>
      <c r="F63" s="26" t="s">
        <v>92</v>
      </c>
      <c r="G63" s="28"/>
      <c r="H63" s="80" t="str">
        <f>IF($F63="","",INDEX('3D版マスタ'!$N$5:$N$27,MATCH($F63,'3D版マスタ'!$M$5:$M$27,0)))</f>
        <v>S</v>
      </c>
      <c r="I63" s="98">
        <f>IF($F63="","",INDEX('3D版マスタ'!$C$5:$J$103,MATCH(ROW()-ROW($I$6)+1,'3D版マスタ'!$K$5:$K$103,0),MATCH($H63,'3D版マスタ'!$C$4:$J$4,0)))</f>
        <v>59</v>
      </c>
      <c r="J63" s="92">
        <f t="shared" si="3"/>
        <v>116</v>
      </c>
      <c r="K63" s="93">
        <f t="shared" si="4"/>
        <v>130</v>
      </c>
      <c r="L63" s="94">
        <f t="shared" si="5"/>
        <v>145</v>
      </c>
      <c r="M63" s="99">
        <f t="shared" si="7"/>
        <v>3339</v>
      </c>
      <c r="N63" s="11">
        <f t="shared" si="8"/>
        <v>3731</v>
      </c>
      <c r="O63" s="100">
        <f t="shared" si="9"/>
        <v>4151</v>
      </c>
      <c r="P63" s="101">
        <f t="shared" si="0"/>
        <v>6625</v>
      </c>
      <c r="Q63" s="11">
        <f t="shared" si="1"/>
        <v>7443</v>
      </c>
      <c r="R63" s="105">
        <f t="shared" si="2"/>
        <v>8283</v>
      </c>
    </row>
    <row r="64" spans="2:18">
      <c r="B64" s="81" t="s">
        <v>100</v>
      </c>
      <c r="C64" s="82" t="s">
        <v>38</v>
      </c>
      <c r="D64" s="8" t="s">
        <v>101</v>
      </c>
      <c r="E64" s="10"/>
      <c r="F64" s="26" t="s">
        <v>92</v>
      </c>
      <c r="G64" s="28"/>
      <c r="H64" s="80" t="str">
        <f>IF($F64="","",INDEX('3D版マスタ'!$N$5:$N$27,MATCH($F64,'3D版マスタ'!$M$5:$M$27,0)))</f>
        <v>S</v>
      </c>
      <c r="I64" s="98">
        <f>IF($F64="","",INDEX('3D版マスタ'!$C$5:$J$103,MATCH(ROW()-ROW($I$6)+1,'3D版マスタ'!$K$5:$K$103,0),MATCH($H64,'3D版マスタ'!$C$4:$J$4,0)))</f>
        <v>60</v>
      </c>
      <c r="J64" s="92">
        <f t="shared" si="3"/>
        <v>118</v>
      </c>
      <c r="K64" s="93">
        <f t="shared" si="4"/>
        <v>133</v>
      </c>
      <c r="L64" s="94">
        <f t="shared" si="5"/>
        <v>148</v>
      </c>
      <c r="M64" s="99">
        <f t="shared" si="7"/>
        <v>3457</v>
      </c>
      <c r="N64" s="11">
        <f t="shared" si="8"/>
        <v>3864</v>
      </c>
      <c r="O64" s="100">
        <f t="shared" si="9"/>
        <v>4299</v>
      </c>
      <c r="P64" s="101">
        <f t="shared" si="0"/>
        <v>6509</v>
      </c>
      <c r="Q64" s="11">
        <f t="shared" si="1"/>
        <v>7313</v>
      </c>
      <c r="R64" s="105">
        <f t="shared" si="2"/>
        <v>8138</v>
      </c>
    </row>
    <row r="65" spans="2:18">
      <c r="B65" s="81" t="s">
        <v>101</v>
      </c>
      <c r="C65" s="82" t="s">
        <v>38</v>
      </c>
      <c r="D65" s="8" t="s">
        <v>102</v>
      </c>
      <c r="E65" s="10"/>
      <c r="F65" s="26" t="s">
        <v>92</v>
      </c>
      <c r="G65" s="28"/>
      <c r="H65" s="80" t="str">
        <f>IF($F65="","",INDEX('3D版マスタ'!$N$5:$N$27,MATCH($F65,'3D版マスタ'!$M$5:$M$27,0)))</f>
        <v>S</v>
      </c>
      <c r="I65" s="98">
        <f>IF($F65="","",INDEX('3D版マスタ'!$C$5:$J$103,MATCH(ROW()-ROW($I$6)+1,'3D版マスタ'!$K$5:$K$103,0),MATCH($H65,'3D版マスタ'!$C$4:$J$4,0)))</f>
        <v>61</v>
      </c>
      <c r="J65" s="92">
        <f t="shared" si="3"/>
        <v>120</v>
      </c>
      <c r="K65" s="93">
        <f t="shared" si="4"/>
        <v>135</v>
      </c>
      <c r="L65" s="94">
        <f t="shared" si="5"/>
        <v>150</v>
      </c>
      <c r="M65" s="99">
        <f t="shared" si="7"/>
        <v>3577</v>
      </c>
      <c r="N65" s="11">
        <f t="shared" si="8"/>
        <v>3999</v>
      </c>
      <c r="O65" s="100">
        <f t="shared" si="9"/>
        <v>4449</v>
      </c>
      <c r="P65" s="101">
        <f t="shared" si="0"/>
        <v>6391</v>
      </c>
      <c r="Q65" s="11">
        <f t="shared" si="1"/>
        <v>7180</v>
      </c>
      <c r="R65" s="105">
        <f t="shared" si="2"/>
        <v>7990</v>
      </c>
    </row>
    <row r="66" spans="2:18">
      <c r="B66" s="81" t="s">
        <v>102</v>
      </c>
      <c r="C66" s="82" t="s">
        <v>38</v>
      </c>
      <c r="D66" s="8" t="s">
        <v>103</v>
      </c>
      <c r="E66" s="10"/>
      <c r="F66" s="26" t="s">
        <v>92</v>
      </c>
      <c r="G66" s="28"/>
      <c r="H66" s="80" t="str">
        <f>IF($F66="","",INDEX('3D版マスタ'!$N$5:$N$27,MATCH($F66,'3D版マスタ'!$M$5:$M$27,0)))</f>
        <v>S</v>
      </c>
      <c r="I66" s="98">
        <f>IF($F66="","",INDEX('3D版マスタ'!$C$5:$J$103,MATCH(ROW()-ROW($I$6)+1,'3D版マスタ'!$K$5:$K$103,0),MATCH($H66,'3D版マスタ'!$C$4:$J$4,0)))</f>
        <v>62</v>
      </c>
      <c r="J66" s="92">
        <f t="shared" si="3"/>
        <v>122</v>
      </c>
      <c r="K66" s="93">
        <f t="shared" si="4"/>
        <v>137</v>
      </c>
      <c r="L66" s="94">
        <f t="shared" si="5"/>
        <v>153</v>
      </c>
      <c r="M66" s="99">
        <f t="shared" si="7"/>
        <v>3699</v>
      </c>
      <c r="N66" s="11">
        <f t="shared" si="8"/>
        <v>4136</v>
      </c>
      <c r="O66" s="100">
        <f t="shared" si="9"/>
        <v>4602</v>
      </c>
      <c r="P66" s="101">
        <f t="shared" si="0"/>
        <v>6271</v>
      </c>
      <c r="Q66" s="11">
        <f t="shared" si="1"/>
        <v>7045</v>
      </c>
      <c r="R66" s="105">
        <f t="shared" si="2"/>
        <v>7840</v>
      </c>
    </row>
    <row r="67" spans="2:18">
      <c r="B67" s="81" t="s">
        <v>103</v>
      </c>
      <c r="C67" s="82" t="s">
        <v>38</v>
      </c>
      <c r="D67" s="8" t="s">
        <v>104</v>
      </c>
      <c r="E67" s="10"/>
      <c r="F67" s="26" t="s">
        <v>92</v>
      </c>
      <c r="G67" s="28"/>
      <c r="H67" s="80" t="str">
        <f>IF($F67="","",INDEX('3D版マスタ'!$N$5:$N$27,MATCH($F67,'3D版マスタ'!$M$5:$M$27,0)))</f>
        <v>S</v>
      </c>
      <c r="I67" s="98">
        <f>IF($F67="","",INDEX('3D版マスタ'!$C$5:$J$103,MATCH(ROW()-ROW($I$6)+1,'3D版マスタ'!$K$5:$K$103,0),MATCH($H67,'3D版マスタ'!$C$4:$J$4,0)))</f>
        <v>63</v>
      </c>
      <c r="J67" s="92">
        <f t="shared" si="3"/>
        <v>124</v>
      </c>
      <c r="K67" s="93">
        <f t="shared" si="4"/>
        <v>139</v>
      </c>
      <c r="L67" s="94">
        <f t="shared" si="5"/>
        <v>155</v>
      </c>
      <c r="M67" s="99">
        <f t="shared" si="7"/>
        <v>3823</v>
      </c>
      <c r="N67" s="11">
        <f t="shared" si="8"/>
        <v>4275</v>
      </c>
      <c r="O67" s="100">
        <f t="shared" si="9"/>
        <v>4757</v>
      </c>
      <c r="P67" s="101">
        <f t="shared" si="0"/>
        <v>6149</v>
      </c>
      <c r="Q67" s="11">
        <f t="shared" si="1"/>
        <v>6908</v>
      </c>
      <c r="R67" s="105">
        <f t="shared" si="2"/>
        <v>7687</v>
      </c>
    </row>
    <row r="68" spans="2:18">
      <c r="B68" s="81" t="s">
        <v>104</v>
      </c>
      <c r="C68" s="82" t="s">
        <v>38</v>
      </c>
      <c r="D68" s="8" t="s">
        <v>105</v>
      </c>
      <c r="E68" s="10"/>
      <c r="F68" s="26" t="s">
        <v>92</v>
      </c>
      <c r="G68" s="28"/>
      <c r="H68" s="80" t="str">
        <f>IF($F68="","",INDEX('3D版マスタ'!$N$5:$N$27,MATCH($F68,'3D版マスタ'!$M$5:$M$27,0)))</f>
        <v>S</v>
      </c>
      <c r="I68" s="98">
        <f>IF($F68="","",INDEX('3D版マスタ'!$C$5:$J$103,MATCH(ROW()-ROW($I$6)+1,'3D版マスタ'!$K$5:$K$103,0),MATCH($H68,'3D版マスタ'!$C$4:$J$4,0)))</f>
        <v>64</v>
      </c>
      <c r="J68" s="92">
        <f t="shared" si="3"/>
        <v>126</v>
      </c>
      <c r="K68" s="93">
        <f t="shared" si="4"/>
        <v>142</v>
      </c>
      <c r="L68" s="94">
        <f t="shared" si="5"/>
        <v>158</v>
      </c>
      <c r="M68" s="99">
        <f t="shared" si="7"/>
        <v>3949</v>
      </c>
      <c r="N68" s="11">
        <f t="shared" si="8"/>
        <v>4417</v>
      </c>
      <c r="O68" s="100">
        <f t="shared" si="9"/>
        <v>4915</v>
      </c>
      <c r="P68" s="101">
        <f t="shared" si="0"/>
        <v>6025</v>
      </c>
      <c r="Q68" s="11">
        <f t="shared" si="1"/>
        <v>6769</v>
      </c>
      <c r="R68" s="105">
        <f t="shared" si="2"/>
        <v>7532</v>
      </c>
    </row>
    <row r="69" spans="2:18">
      <c r="B69" s="81" t="s">
        <v>105</v>
      </c>
      <c r="C69" s="82" t="s">
        <v>38</v>
      </c>
      <c r="D69" s="8" t="s">
        <v>106</v>
      </c>
      <c r="E69" s="10"/>
      <c r="F69" s="26" t="s">
        <v>92</v>
      </c>
      <c r="G69" s="28"/>
      <c r="H69" s="80" t="str">
        <f>IF($F69="","",INDEX('3D版マスタ'!$N$5:$N$27,MATCH($F69,'3D版マスタ'!$M$5:$M$27,0)))</f>
        <v>S</v>
      </c>
      <c r="I69" s="98">
        <f>IF($F69="","",INDEX('3D版マスタ'!$C$5:$J$103,MATCH(ROW()-ROW($I$6)+1,'3D版マスタ'!$K$5:$K$103,0),MATCH($H69,'3D版マスタ'!$C$4:$J$4,0)))</f>
        <v>65</v>
      </c>
      <c r="J69" s="92">
        <f t="shared" si="3"/>
        <v>128</v>
      </c>
      <c r="K69" s="93">
        <f t="shared" si="4"/>
        <v>144</v>
      </c>
      <c r="L69" s="94">
        <f t="shared" si="5"/>
        <v>160</v>
      </c>
      <c r="M69" s="99">
        <f t="shared" si="7"/>
        <v>4077</v>
      </c>
      <c r="N69" s="11">
        <f t="shared" si="8"/>
        <v>4561</v>
      </c>
      <c r="O69" s="100">
        <f t="shared" si="9"/>
        <v>5075</v>
      </c>
      <c r="P69" s="101">
        <f t="shared" si="0"/>
        <v>5899</v>
      </c>
      <c r="Q69" s="11">
        <f t="shared" si="1"/>
        <v>6627</v>
      </c>
      <c r="R69" s="105">
        <f t="shared" si="2"/>
        <v>7374</v>
      </c>
    </row>
    <row r="70" spans="2:18">
      <c r="B70" s="81" t="s">
        <v>106</v>
      </c>
      <c r="C70" s="82" t="s">
        <v>38</v>
      </c>
      <c r="D70" s="8" t="s">
        <v>107</v>
      </c>
      <c r="E70" s="10"/>
      <c r="F70" s="26" t="s">
        <v>92</v>
      </c>
      <c r="G70" s="28"/>
      <c r="H70" s="80" t="str">
        <f>IF($F70="","",INDEX('3D版マスタ'!$N$5:$N$27,MATCH($F70,'3D版マスタ'!$M$5:$M$27,0)))</f>
        <v>S</v>
      </c>
      <c r="I70" s="98">
        <f>IF($F70="","",INDEX('3D版マスタ'!$C$5:$J$103,MATCH(ROW()-ROW($I$6)+1,'3D版マスタ'!$K$5:$K$103,0),MATCH($H70,'3D版マスタ'!$C$4:$J$4,0)))</f>
        <v>66</v>
      </c>
      <c r="J70" s="92">
        <f t="shared" si="3"/>
        <v>130</v>
      </c>
      <c r="K70" s="93">
        <f t="shared" si="4"/>
        <v>146</v>
      </c>
      <c r="L70" s="94">
        <f t="shared" si="5"/>
        <v>163</v>
      </c>
      <c r="M70" s="99">
        <f t="shared" si="7"/>
        <v>4207</v>
      </c>
      <c r="N70" s="11">
        <f t="shared" si="8"/>
        <v>4707</v>
      </c>
      <c r="O70" s="100">
        <f t="shared" si="9"/>
        <v>5238</v>
      </c>
      <c r="P70" s="101">
        <f t="shared" ref="P70:P103" si="10">P71+J70</f>
        <v>5771</v>
      </c>
      <c r="Q70" s="11">
        <f t="shared" ref="Q70:Q102" si="11">Q71+K70</f>
        <v>6483</v>
      </c>
      <c r="R70" s="105">
        <f t="shared" ref="R70:R102" si="12">R71+L70</f>
        <v>7214</v>
      </c>
    </row>
    <row r="71" spans="2:18">
      <c r="B71" s="81" t="s">
        <v>107</v>
      </c>
      <c r="C71" s="82" t="s">
        <v>38</v>
      </c>
      <c r="D71" s="8" t="s">
        <v>108</v>
      </c>
      <c r="E71" s="10"/>
      <c r="F71" s="26" t="s">
        <v>92</v>
      </c>
      <c r="G71" s="28"/>
      <c r="H71" s="80" t="str">
        <f>IF($F71="","",INDEX('3D版マスタ'!$N$5:$N$27,MATCH($F71,'3D版マスタ'!$M$5:$M$27,0)))</f>
        <v>S</v>
      </c>
      <c r="I71" s="98">
        <f>IF($F71="","",INDEX('3D版マスタ'!$C$5:$J$103,MATCH(ROW()-ROW($I$6)+1,'3D版マスタ'!$K$5:$K$103,0),MATCH($H71,'3D版マスタ'!$C$4:$J$4,0)))</f>
        <v>67</v>
      </c>
      <c r="J71" s="92">
        <f t="shared" ref="J71:J104" si="13">(ROW()-ROW($I$6))+$I71</f>
        <v>132</v>
      </c>
      <c r="K71" s="93">
        <f t="shared" ref="K71:K104" si="14">FLOOR((ROW()-ROW($I$6))+$I71*1.25,1)</f>
        <v>148</v>
      </c>
      <c r="L71" s="94">
        <f t="shared" ref="L71:L104" si="15">FLOOR((ROW()-ROW($I$6))+$I71*1.5,1)</f>
        <v>165</v>
      </c>
      <c r="M71" s="99">
        <f t="shared" si="7"/>
        <v>4339</v>
      </c>
      <c r="N71" s="11">
        <f t="shared" si="8"/>
        <v>4855</v>
      </c>
      <c r="O71" s="100">
        <f t="shared" si="9"/>
        <v>5403</v>
      </c>
      <c r="P71" s="101">
        <f t="shared" si="10"/>
        <v>5641</v>
      </c>
      <c r="Q71" s="11">
        <f t="shared" si="11"/>
        <v>6337</v>
      </c>
      <c r="R71" s="105">
        <f t="shared" si="12"/>
        <v>7051</v>
      </c>
    </row>
    <row r="72" spans="2:18">
      <c r="B72" s="81" t="s">
        <v>108</v>
      </c>
      <c r="C72" s="82" t="s">
        <v>38</v>
      </c>
      <c r="D72" s="8" t="s">
        <v>109</v>
      </c>
      <c r="E72" s="10"/>
      <c r="F72" s="26" t="s">
        <v>92</v>
      </c>
      <c r="G72" s="28"/>
      <c r="H72" s="80" t="str">
        <f>IF($F72="","",INDEX('3D版マスタ'!$N$5:$N$27,MATCH($F72,'3D版マスタ'!$M$5:$M$27,0)))</f>
        <v>S</v>
      </c>
      <c r="I72" s="98">
        <f>IF($F72="","",INDEX('3D版マスタ'!$C$5:$J$103,MATCH(ROW()-ROW($I$6)+1,'3D版マスタ'!$K$5:$K$103,0),MATCH($H72,'3D版マスタ'!$C$4:$J$4,0)))</f>
        <v>68</v>
      </c>
      <c r="J72" s="92">
        <f t="shared" si="13"/>
        <v>134</v>
      </c>
      <c r="K72" s="93">
        <f t="shared" si="14"/>
        <v>151</v>
      </c>
      <c r="L72" s="94">
        <f t="shared" si="15"/>
        <v>168</v>
      </c>
      <c r="M72" s="99">
        <f t="shared" ref="M72:M104" si="16">M71+J72</f>
        <v>4473</v>
      </c>
      <c r="N72" s="11">
        <f t="shared" ref="N72:N104" si="17">N71+K72</f>
        <v>5006</v>
      </c>
      <c r="O72" s="100">
        <f t="shared" ref="O72:O104" si="18">O71+L72</f>
        <v>5571</v>
      </c>
      <c r="P72" s="101">
        <f t="shared" si="10"/>
        <v>5509</v>
      </c>
      <c r="Q72" s="11">
        <f t="shared" si="11"/>
        <v>6189</v>
      </c>
      <c r="R72" s="105">
        <f t="shared" si="12"/>
        <v>6886</v>
      </c>
    </row>
    <row r="73" spans="2:18">
      <c r="B73" s="81" t="s">
        <v>109</v>
      </c>
      <c r="C73" s="82" t="s">
        <v>38</v>
      </c>
      <c r="D73" s="8" t="s">
        <v>110</v>
      </c>
      <c r="E73" s="10"/>
      <c r="F73" s="26" t="s">
        <v>92</v>
      </c>
      <c r="G73" s="28"/>
      <c r="H73" s="80" t="str">
        <f>IF($F73="","",INDEX('3D版マスタ'!$N$5:$N$27,MATCH($F73,'3D版マスタ'!$M$5:$M$27,0)))</f>
        <v>S</v>
      </c>
      <c r="I73" s="98">
        <f>IF($F73="","",INDEX('3D版マスタ'!$C$5:$J$103,MATCH(ROW()-ROW($I$6)+1,'3D版マスタ'!$K$5:$K$103,0),MATCH($H73,'3D版マスタ'!$C$4:$J$4,0)))</f>
        <v>69</v>
      </c>
      <c r="J73" s="92">
        <f t="shared" si="13"/>
        <v>136</v>
      </c>
      <c r="K73" s="93">
        <f t="shared" si="14"/>
        <v>153</v>
      </c>
      <c r="L73" s="94">
        <f t="shared" si="15"/>
        <v>170</v>
      </c>
      <c r="M73" s="99">
        <f t="shared" si="16"/>
        <v>4609</v>
      </c>
      <c r="N73" s="11">
        <f t="shared" si="17"/>
        <v>5159</v>
      </c>
      <c r="O73" s="100">
        <f t="shared" si="18"/>
        <v>5741</v>
      </c>
      <c r="P73" s="101">
        <f t="shared" si="10"/>
        <v>5375</v>
      </c>
      <c r="Q73" s="11">
        <f t="shared" si="11"/>
        <v>6038</v>
      </c>
      <c r="R73" s="105">
        <f t="shared" si="12"/>
        <v>6718</v>
      </c>
    </row>
    <row r="74" spans="2:18">
      <c r="B74" s="81" t="s">
        <v>110</v>
      </c>
      <c r="C74" s="82" t="s">
        <v>38</v>
      </c>
      <c r="D74" s="8" t="s">
        <v>111</v>
      </c>
      <c r="E74" s="10"/>
      <c r="F74" s="26" t="s">
        <v>92</v>
      </c>
      <c r="G74" s="28"/>
      <c r="H74" s="80" t="str">
        <f>IF($F74="","",INDEX('3D版マスタ'!$N$5:$N$27,MATCH($F74,'3D版マスタ'!$M$5:$M$27,0)))</f>
        <v>S</v>
      </c>
      <c r="I74" s="98">
        <f>IF($F74="","",INDEX('3D版マスタ'!$C$5:$J$103,MATCH(ROW()-ROW($I$6)+1,'3D版マスタ'!$K$5:$K$103,0),MATCH($H74,'3D版マスタ'!$C$4:$J$4,0)))</f>
        <v>70</v>
      </c>
      <c r="J74" s="92">
        <f t="shared" si="13"/>
        <v>138</v>
      </c>
      <c r="K74" s="93">
        <f t="shared" si="14"/>
        <v>155</v>
      </c>
      <c r="L74" s="94">
        <f t="shared" si="15"/>
        <v>173</v>
      </c>
      <c r="M74" s="99">
        <f t="shared" si="16"/>
        <v>4747</v>
      </c>
      <c r="N74" s="11">
        <f t="shared" si="17"/>
        <v>5314</v>
      </c>
      <c r="O74" s="100">
        <f t="shared" si="18"/>
        <v>5914</v>
      </c>
      <c r="P74" s="101">
        <f t="shared" si="10"/>
        <v>5239</v>
      </c>
      <c r="Q74" s="11">
        <f t="shared" si="11"/>
        <v>5885</v>
      </c>
      <c r="R74" s="105">
        <f t="shared" si="12"/>
        <v>6548</v>
      </c>
    </row>
    <row r="75" spans="2:18">
      <c r="B75" s="81" t="s">
        <v>111</v>
      </c>
      <c r="C75" s="82" t="s">
        <v>38</v>
      </c>
      <c r="D75" s="8" t="s">
        <v>112</v>
      </c>
      <c r="E75" s="10"/>
      <c r="F75" s="26" t="s">
        <v>92</v>
      </c>
      <c r="G75" s="28"/>
      <c r="H75" s="80" t="str">
        <f>IF($F75="","",INDEX('3D版マスタ'!$N$5:$N$27,MATCH($F75,'3D版マスタ'!$M$5:$M$27,0)))</f>
        <v>S</v>
      </c>
      <c r="I75" s="98">
        <f>IF($F75="","",INDEX('3D版マスタ'!$C$5:$J$103,MATCH(ROW()-ROW($I$6)+1,'3D版マスタ'!$K$5:$K$103,0),MATCH($H75,'3D版マスタ'!$C$4:$J$4,0)))</f>
        <v>71</v>
      </c>
      <c r="J75" s="92">
        <f t="shared" si="13"/>
        <v>140</v>
      </c>
      <c r="K75" s="93">
        <f t="shared" si="14"/>
        <v>157</v>
      </c>
      <c r="L75" s="94">
        <f t="shared" si="15"/>
        <v>175</v>
      </c>
      <c r="M75" s="99">
        <f t="shared" si="16"/>
        <v>4887</v>
      </c>
      <c r="N75" s="11">
        <f t="shared" si="17"/>
        <v>5471</v>
      </c>
      <c r="O75" s="100">
        <f t="shared" si="18"/>
        <v>6089</v>
      </c>
      <c r="P75" s="101">
        <f t="shared" si="10"/>
        <v>5101</v>
      </c>
      <c r="Q75" s="11">
        <f t="shared" si="11"/>
        <v>5730</v>
      </c>
      <c r="R75" s="105">
        <f t="shared" si="12"/>
        <v>6375</v>
      </c>
    </row>
    <row r="76" spans="2:18">
      <c r="B76" s="81" t="s">
        <v>112</v>
      </c>
      <c r="C76" s="82" t="s">
        <v>38</v>
      </c>
      <c r="D76" s="8" t="s">
        <v>113</v>
      </c>
      <c r="E76" s="10"/>
      <c r="F76" s="26" t="s">
        <v>92</v>
      </c>
      <c r="G76" s="28"/>
      <c r="H76" s="80" t="str">
        <f>IF($F76="","",INDEX('3D版マスタ'!$N$5:$N$27,MATCH($F76,'3D版マスタ'!$M$5:$M$27,0)))</f>
        <v>S</v>
      </c>
      <c r="I76" s="98">
        <f>IF($F76="","",INDEX('3D版マスタ'!$C$5:$J$103,MATCH(ROW()-ROW($I$6)+1,'3D版マスタ'!$K$5:$K$103,0),MATCH($H76,'3D版マスタ'!$C$4:$J$4,0)))</f>
        <v>72</v>
      </c>
      <c r="J76" s="92">
        <f t="shared" si="13"/>
        <v>142</v>
      </c>
      <c r="K76" s="93">
        <f t="shared" si="14"/>
        <v>160</v>
      </c>
      <c r="L76" s="94">
        <f t="shared" si="15"/>
        <v>178</v>
      </c>
      <c r="M76" s="99">
        <f t="shared" si="16"/>
        <v>5029</v>
      </c>
      <c r="N76" s="11">
        <f t="shared" si="17"/>
        <v>5631</v>
      </c>
      <c r="O76" s="100">
        <f t="shared" si="18"/>
        <v>6267</v>
      </c>
      <c r="P76" s="101">
        <f t="shared" si="10"/>
        <v>4961</v>
      </c>
      <c r="Q76" s="11">
        <f t="shared" si="11"/>
        <v>5573</v>
      </c>
      <c r="R76" s="105">
        <f t="shared" si="12"/>
        <v>6200</v>
      </c>
    </row>
    <row r="77" spans="2:18">
      <c r="B77" s="81" t="s">
        <v>113</v>
      </c>
      <c r="C77" s="82" t="s">
        <v>38</v>
      </c>
      <c r="D77" s="8" t="s">
        <v>114</v>
      </c>
      <c r="E77" s="10"/>
      <c r="F77" s="26" t="s">
        <v>92</v>
      </c>
      <c r="G77" s="28"/>
      <c r="H77" s="80" t="str">
        <f>IF($F77="","",INDEX('3D版マスタ'!$N$5:$N$27,MATCH($F77,'3D版マスタ'!$M$5:$M$27,0)))</f>
        <v>S</v>
      </c>
      <c r="I77" s="98">
        <f>IF($F77="","",INDEX('3D版マスタ'!$C$5:$J$103,MATCH(ROW()-ROW($I$6)+1,'3D版マスタ'!$K$5:$K$103,0),MATCH($H77,'3D版マスタ'!$C$4:$J$4,0)))</f>
        <v>73</v>
      </c>
      <c r="J77" s="92">
        <f t="shared" si="13"/>
        <v>144</v>
      </c>
      <c r="K77" s="93">
        <f t="shared" si="14"/>
        <v>162</v>
      </c>
      <c r="L77" s="94">
        <f t="shared" si="15"/>
        <v>180</v>
      </c>
      <c r="M77" s="99">
        <f t="shared" si="16"/>
        <v>5173</v>
      </c>
      <c r="N77" s="11">
        <f t="shared" si="17"/>
        <v>5793</v>
      </c>
      <c r="O77" s="100">
        <f t="shared" si="18"/>
        <v>6447</v>
      </c>
      <c r="P77" s="101">
        <f t="shared" si="10"/>
        <v>4819</v>
      </c>
      <c r="Q77" s="11">
        <f t="shared" si="11"/>
        <v>5413</v>
      </c>
      <c r="R77" s="105">
        <f t="shared" si="12"/>
        <v>6022</v>
      </c>
    </row>
    <row r="78" spans="2:18">
      <c r="B78" s="81" t="s">
        <v>114</v>
      </c>
      <c r="C78" s="82" t="s">
        <v>38</v>
      </c>
      <c r="D78" s="8" t="s">
        <v>115</v>
      </c>
      <c r="E78" s="10"/>
      <c r="F78" s="26" t="s">
        <v>92</v>
      </c>
      <c r="G78" s="28"/>
      <c r="H78" s="80" t="str">
        <f>IF($F78="","",INDEX('3D版マスタ'!$N$5:$N$27,MATCH($F78,'3D版マスタ'!$M$5:$M$27,0)))</f>
        <v>S</v>
      </c>
      <c r="I78" s="98">
        <f>IF($F78="","",INDEX('3D版マスタ'!$C$5:$J$103,MATCH(ROW()-ROW($I$6)+1,'3D版マスタ'!$K$5:$K$103,0),MATCH($H78,'3D版マスタ'!$C$4:$J$4,0)))</f>
        <v>74</v>
      </c>
      <c r="J78" s="92">
        <f t="shared" si="13"/>
        <v>146</v>
      </c>
      <c r="K78" s="93">
        <f t="shared" si="14"/>
        <v>164</v>
      </c>
      <c r="L78" s="94">
        <f t="shared" si="15"/>
        <v>183</v>
      </c>
      <c r="M78" s="99">
        <f t="shared" si="16"/>
        <v>5319</v>
      </c>
      <c r="N78" s="11">
        <f t="shared" si="17"/>
        <v>5957</v>
      </c>
      <c r="O78" s="100">
        <f t="shared" si="18"/>
        <v>6630</v>
      </c>
      <c r="P78" s="101">
        <f t="shared" si="10"/>
        <v>4675</v>
      </c>
      <c r="Q78" s="11">
        <f t="shared" si="11"/>
        <v>5251</v>
      </c>
      <c r="R78" s="105">
        <f t="shared" si="12"/>
        <v>5842</v>
      </c>
    </row>
    <row r="79" spans="2:18">
      <c r="B79" s="81" t="s">
        <v>115</v>
      </c>
      <c r="C79" s="82" t="s">
        <v>38</v>
      </c>
      <c r="D79" s="8" t="s">
        <v>116</v>
      </c>
      <c r="E79" s="10"/>
      <c r="F79" s="26" t="s">
        <v>92</v>
      </c>
      <c r="G79" s="28"/>
      <c r="H79" s="80" t="str">
        <f>IF($F79="","",INDEX('3D版マスタ'!$N$5:$N$27,MATCH($F79,'3D版マスタ'!$M$5:$M$27,0)))</f>
        <v>S</v>
      </c>
      <c r="I79" s="98">
        <f>IF($F79="","",INDEX('3D版マスタ'!$C$5:$J$103,MATCH(ROW()-ROW($I$6)+1,'3D版マスタ'!$K$5:$K$103,0),MATCH($H79,'3D版マスタ'!$C$4:$J$4,0)))</f>
        <v>75</v>
      </c>
      <c r="J79" s="92">
        <f t="shared" si="13"/>
        <v>148</v>
      </c>
      <c r="K79" s="93">
        <f t="shared" si="14"/>
        <v>166</v>
      </c>
      <c r="L79" s="94">
        <f t="shared" si="15"/>
        <v>185</v>
      </c>
      <c r="M79" s="99">
        <f t="shared" si="16"/>
        <v>5467</v>
      </c>
      <c r="N79" s="11">
        <f t="shared" si="17"/>
        <v>6123</v>
      </c>
      <c r="O79" s="100">
        <f t="shared" si="18"/>
        <v>6815</v>
      </c>
      <c r="P79" s="101">
        <f t="shared" si="10"/>
        <v>4529</v>
      </c>
      <c r="Q79" s="11">
        <f t="shared" si="11"/>
        <v>5087</v>
      </c>
      <c r="R79" s="105">
        <f t="shared" si="12"/>
        <v>5659</v>
      </c>
    </row>
    <row r="80" spans="2:18">
      <c r="B80" s="81" t="s">
        <v>116</v>
      </c>
      <c r="C80" s="82" t="s">
        <v>38</v>
      </c>
      <c r="D80" s="8" t="s">
        <v>117</v>
      </c>
      <c r="E80" s="10"/>
      <c r="F80" s="26" t="s">
        <v>92</v>
      </c>
      <c r="G80" s="28"/>
      <c r="H80" s="80" t="str">
        <f>IF($F80="","",INDEX('3D版マスタ'!$N$5:$N$27,MATCH($F80,'3D版マスタ'!$M$5:$M$27,0)))</f>
        <v>S</v>
      </c>
      <c r="I80" s="98">
        <f>IF($F80="","",INDEX('3D版マスタ'!$C$5:$J$103,MATCH(ROW()-ROW($I$6)+1,'3D版マスタ'!$K$5:$K$103,0),MATCH($H80,'3D版マスタ'!$C$4:$J$4,0)))</f>
        <v>76</v>
      </c>
      <c r="J80" s="92">
        <f t="shared" si="13"/>
        <v>150</v>
      </c>
      <c r="K80" s="93">
        <f t="shared" si="14"/>
        <v>169</v>
      </c>
      <c r="L80" s="94">
        <f t="shared" si="15"/>
        <v>188</v>
      </c>
      <c r="M80" s="99">
        <f t="shared" si="16"/>
        <v>5617</v>
      </c>
      <c r="N80" s="11">
        <f t="shared" si="17"/>
        <v>6292</v>
      </c>
      <c r="O80" s="100">
        <f t="shared" si="18"/>
        <v>7003</v>
      </c>
      <c r="P80" s="101">
        <f t="shared" si="10"/>
        <v>4381</v>
      </c>
      <c r="Q80" s="11">
        <f t="shared" si="11"/>
        <v>4921</v>
      </c>
      <c r="R80" s="105">
        <f t="shared" si="12"/>
        <v>5474</v>
      </c>
    </row>
    <row r="81" spans="2:18">
      <c r="B81" s="81" t="s">
        <v>117</v>
      </c>
      <c r="C81" s="82" t="s">
        <v>38</v>
      </c>
      <c r="D81" s="8" t="s">
        <v>118</v>
      </c>
      <c r="E81" s="10"/>
      <c r="F81" s="26" t="s">
        <v>92</v>
      </c>
      <c r="G81" s="28"/>
      <c r="H81" s="80" t="str">
        <f>IF($F81="","",INDEX('3D版マスタ'!$N$5:$N$27,MATCH($F81,'3D版マスタ'!$M$5:$M$27,0)))</f>
        <v>S</v>
      </c>
      <c r="I81" s="98">
        <f>IF($F81="","",INDEX('3D版マスタ'!$C$5:$J$103,MATCH(ROW()-ROW($I$6)+1,'3D版マスタ'!$K$5:$K$103,0),MATCH($H81,'3D版マスタ'!$C$4:$J$4,0)))</f>
        <v>77</v>
      </c>
      <c r="J81" s="92">
        <f t="shared" si="13"/>
        <v>152</v>
      </c>
      <c r="K81" s="93">
        <f t="shared" si="14"/>
        <v>171</v>
      </c>
      <c r="L81" s="94">
        <f t="shared" si="15"/>
        <v>190</v>
      </c>
      <c r="M81" s="99">
        <f t="shared" si="16"/>
        <v>5769</v>
      </c>
      <c r="N81" s="11">
        <f t="shared" si="17"/>
        <v>6463</v>
      </c>
      <c r="O81" s="100">
        <f t="shared" si="18"/>
        <v>7193</v>
      </c>
      <c r="P81" s="101">
        <f t="shared" si="10"/>
        <v>4231</v>
      </c>
      <c r="Q81" s="11">
        <f t="shared" si="11"/>
        <v>4752</v>
      </c>
      <c r="R81" s="105">
        <f t="shared" si="12"/>
        <v>5286</v>
      </c>
    </row>
    <row r="82" spans="2:18">
      <c r="B82" s="81" t="s">
        <v>118</v>
      </c>
      <c r="C82" s="82" t="s">
        <v>38</v>
      </c>
      <c r="D82" s="8" t="s">
        <v>119</v>
      </c>
      <c r="E82" s="10"/>
      <c r="F82" s="26" t="s">
        <v>92</v>
      </c>
      <c r="G82" s="28"/>
      <c r="H82" s="80" t="str">
        <f>IF($F82="","",INDEX('3D版マスタ'!$N$5:$N$27,MATCH($F82,'3D版マスタ'!$M$5:$M$27,0)))</f>
        <v>S</v>
      </c>
      <c r="I82" s="98">
        <f>IF($F82="","",INDEX('3D版マスタ'!$C$5:$J$103,MATCH(ROW()-ROW($I$6)+1,'3D版マスタ'!$K$5:$K$103,0),MATCH($H82,'3D版マスタ'!$C$4:$J$4,0)))</f>
        <v>78</v>
      </c>
      <c r="J82" s="92">
        <f t="shared" si="13"/>
        <v>154</v>
      </c>
      <c r="K82" s="93">
        <f t="shared" si="14"/>
        <v>173</v>
      </c>
      <c r="L82" s="94">
        <f t="shared" si="15"/>
        <v>193</v>
      </c>
      <c r="M82" s="99">
        <f t="shared" si="16"/>
        <v>5923</v>
      </c>
      <c r="N82" s="11">
        <f t="shared" si="17"/>
        <v>6636</v>
      </c>
      <c r="O82" s="100">
        <f t="shared" si="18"/>
        <v>7386</v>
      </c>
      <c r="P82" s="101">
        <f t="shared" si="10"/>
        <v>4079</v>
      </c>
      <c r="Q82" s="11">
        <f t="shared" si="11"/>
        <v>4581</v>
      </c>
      <c r="R82" s="105">
        <f t="shared" si="12"/>
        <v>5096</v>
      </c>
    </row>
    <row r="83" spans="2:18">
      <c r="B83" s="81" t="s">
        <v>119</v>
      </c>
      <c r="C83" s="82" t="s">
        <v>38</v>
      </c>
      <c r="D83" s="8" t="s">
        <v>120</v>
      </c>
      <c r="E83" s="10"/>
      <c r="F83" s="26" t="s">
        <v>92</v>
      </c>
      <c r="G83" s="28"/>
      <c r="H83" s="80" t="str">
        <f>IF($F83="","",INDEX('3D版マスタ'!$N$5:$N$27,MATCH($F83,'3D版マスタ'!$M$5:$M$27,0)))</f>
        <v>S</v>
      </c>
      <c r="I83" s="98">
        <f>IF($F83="","",INDEX('3D版マスタ'!$C$5:$J$103,MATCH(ROW()-ROW($I$6)+1,'3D版マスタ'!$K$5:$K$103,0),MATCH($H83,'3D版マスタ'!$C$4:$J$4,0)))</f>
        <v>79</v>
      </c>
      <c r="J83" s="92">
        <f t="shared" si="13"/>
        <v>156</v>
      </c>
      <c r="K83" s="93">
        <f t="shared" si="14"/>
        <v>175</v>
      </c>
      <c r="L83" s="94">
        <f t="shared" si="15"/>
        <v>195</v>
      </c>
      <c r="M83" s="99">
        <f t="shared" si="16"/>
        <v>6079</v>
      </c>
      <c r="N83" s="11">
        <f t="shared" si="17"/>
        <v>6811</v>
      </c>
      <c r="O83" s="100">
        <f t="shared" si="18"/>
        <v>7581</v>
      </c>
      <c r="P83" s="101">
        <f t="shared" si="10"/>
        <v>3925</v>
      </c>
      <c r="Q83" s="11">
        <f t="shared" si="11"/>
        <v>4408</v>
      </c>
      <c r="R83" s="105">
        <f t="shared" si="12"/>
        <v>4903</v>
      </c>
    </row>
    <row r="84" spans="2:18">
      <c r="B84" s="81" t="s">
        <v>120</v>
      </c>
      <c r="C84" s="82" t="s">
        <v>38</v>
      </c>
      <c r="D84" s="8" t="s">
        <v>121</v>
      </c>
      <c r="E84" s="10"/>
      <c r="F84" s="26" t="s">
        <v>92</v>
      </c>
      <c r="G84" s="28"/>
      <c r="H84" s="80" t="str">
        <f>IF($F84="","",INDEX('3D版マスタ'!$N$5:$N$27,MATCH($F84,'3D版マスタ'!$M$5:$M$27,0)))</f>
        <v>S</v>
      </c>
      <c r="I84" s="98">
        <f>IF($F84="","",INDEX('3D版マスタ'!$C$5:$J$103,MATCH(ROW()-ROW($I$6)+1,'3D版マスタ'!$K$5:$K$103,0),MATCH($H84,'3D版マスタ'!$C$4:$J$4,0)))</f>
        <v>80</v>
      </c>
      <c r="J84" s="92">
        <f t="shared" si="13"/>
        <v>158</v>
      </c>
      <c r="K84" s="93">
        <f t="shared" si="14"/>
        <v>178</v>
      </c>
      <c r="L84" s="94">
        <f t="shared" si="15"/>
        <v>198</v>
      </c>
      <c r="M84" s="99">
        <f t="shared" si="16"/>
        <v>6237</v>
      </c>
      <c r="N84" s="11">
        <f t="shared" si="17"/>
        <v>6989</v>
      </c>
      <c r="O84" s="100">
        <f t="shared" si="18"/>
        <v>7779</v>
      </c>
      <c r="P84" s="101">
        <f t="shared" si="10"/>
        <v>3769</v>
      </c>
      <c r="Q84" s="11">
        <f t="shared" si="11"/>
        <v>4233</v>
      </c>
      <c r="R84" s="105">
        <f t="shared" si="12"/>
        <v>4708</v>
      </c>
    </row>
    <row r="85" spans="2:18">
      <c r="B85" s="81" t="s">
        <v>121</v>
      </c>
      <c r="C85" s="82" t="s">
        <v>38</v>
      </c>
      <c r="D85" s="8" t="s">
        <v>122</v>
      </c>
      <c r="E85" s="10"/>
      <c r="F85" s="26" t="s">
        <v>92</v>
      </c>
      <c r="G85" s="28"/>
      <c r="H85" s="80" t="str">
        <f>IF($F85="","",INDEX('3D版マスタ'!$N$5:$N$27,MATCH($F85,'3D版マスタ'!$M$5:$M$27,0)))</f>
        <v>S</v>
      </c>
      <c r="I85" s="98">
        <f>IF($F85="","",INDEX('3D版マスタ'!$C$5:$J$103,MATCH(ROW()-ROW($I$6)+1,'3D版マスタ'!$K$5:$K$103,0),MATCH($H85,'3D版マスタ'!$C$4:$J$4,0)))</f>
        <v>81</v>
      </c>
      <c r="J85" s="92">
        <f t="shared" si="13"/>
        <v>160</v>
      </c>
      <c r="K85" s="93">
        <f t="shared" si="14"/>
        <v>180</v>
      </c>
      <c r="L85" s="94">
        <f t="shared" si="15"/>
        <v>200</v>
      </c>
      <c r="M85" s="99">
        <f t="shared" si="16"/>
        <v>6397</v>
      </c>
      <c r="N85" s="11">
        <f t="shared" si="17"/>
        <v>7169</v>
      </c>
      <c r="O85" s="100">
        <f t="shared" si="18"/>
        <v>7979</v>
      </c>
      <c r="P85" s="101">
        <f t="shared" si="10"/>
        <v>3611</v>
      </c>
      <c r="Q85" s="11">
        <f t="shared" si="11"/>
        <v>4055</v>
      </c>
      <c r="R85" s="105">
        <f t="shared" si="12"/>
        <v>4510</v>
      </c>
    </row>
    <row r="86" spans="2:18">
      <c r="B86" s="81" t="s">
        <v>122</v>
      </c>
      <c r="C86" s="82" t="s">
        <v>38</v>
      </c>
      <c r="D86" s="8" t="s">
        <v>123</v>
      </c>
      <c r="E86" s="10"/>
      <c r="F86" s="26" t="s">
        <v>92</v>
      </c>
      <c r="G86" s="28"/>
      <c r="H86" s="80" t="str">
        <f>IF($F86="","",INDEX('3D版マスタ'!$N$5:$N$27,MATCH($F86,'3D版マスタ'!$M$5:$M$27,0)))</f>
        <v>S</v>
      </c>
      <c r="I86" s="98">
        <f>IF($F86="","",INDEX('3D版マスタ'!$C$5:$J$103,MATCH(ROW()-ROW($I$6)+1,'3D版マスタ'!$K$5:$K$103,0),MATCH($H86,'3D版マスタ'!$C$4:$J$4,0)))</f>
        <v>82</v>
      </c>
      <c r="J86" s="92">
        <f t="shared" si="13"/>
        <v>162</v>
      </c>
      <c r="K86" s="93">
        <f t="shared" si="14"/>
        <v>182</v>
      </c>
      <c r="L86" s="94">
        <f t="shared" si="15"/>
        <v>203</v>
      </c>
      <c r="M86" s="99">
        <f t="shared" si="16"/>
        <v>6559</v>
      </c>
      <c r="N86" s="11">
        <f t="shared" si="17"/>
        <v>7351</v>
      </c>
      <c r="O86" s="100">
        <f t="shared" si="18"/>
        <v>8182</v>
      </c>
      <c r="P86" s="101">
        <f t="shared" si="10"/>
        <v>3451</v>
      </c>
      <c r="Q86" s="11">
        <f t="shared" si="11"/>
        <v>3875</v>
      </c>
      <c r="R86" s="105">
        <f t="shared" si="12"/>
        <v>4310</v>
      </c>
    </row>
    <row r="87" spans="2:18">
      <c r="B87" s="81" t="s">
        <v>123</v>
      </c>
      <c r="C87" s="82" t="s">
        <v>38</v>
      </c>
      <c r="D87" s="8" t="s">
        <v>124</v>
      </c>
      <c r="E87" s="10"/>
      <c r="F87" s="26" t="s">
        <v>92</v>
      </c>
      <c r="G87" s="28"/>
      <c r="H87" s="80" t="str">
        <f>IF($F87="","",INDEX('3D版マスタ'!$N$5:$N$27,MATCH($F87,'3D版マスタ'!$M$5:$M$27,0)))</f>
        <v>S</v>
      </c>
      <c r="I87" s="98">
        <f>IF($F87="","",INDEX('3D版マスタ'!$C$5:$J$103,MATCH(ROW()-ROW($I$6)+1,'3D版マスタ'!$K$5:$K$103,0),MATCH($H87,'3D版マスタ'!$C$4:$J$4,0)))</f>
        <v>83</v>
      </c>
      <c r="J87" s="92">
        <f t="shared" si="13"/>
        <v>164</v>
      </c>
      <c r="K87" s="93">
        <f t="shared" si="14"/>
        <v>184</v>
      </c>
      <c r="L87" s="94">
        <f t="shared" si="15"/>
        <v>205</v>
      </c>
      <c r="M87" s="99">
        <f t="shared" si="16"/>
        <v>6723</v>
      </c>
      <c r="N87" s="11">
        <f t="shared" si="17"/>
        <v>7535</v>
      </c>
      <c r="O87" s="100">
        <f t="shared" si="18"/>
        <v>8387</v>
      </c>
      <c r="P87" s="101">
        <f t="shared" si="10"/>
        <v>3289</v>
      </c>
      <c r="Q87" s="11">
        <f t="shared" si="11"/>
        <v>3693</v>
      </c>
      <c r="R87" s="105">
        <f t="shared" si="12"/>
        <v>4107</v>
      </c>
    </row>
    <row r="88" spans="2:18">
      <c r="B88" s="81" t="s">
        <v>124</v>
      </c>
      <c r="C88" s="82" t="s">
        <v>38</v>
      </c>
      <c r="D88" s="8" t="s">
        <v>125</v>
      </c>
      <c r="E88" s="10"/>
      <c r="F88" s="26" t="s">
        <v>92</v>
      </c>
      <c r="G88" s="28"/>
      <c r="H88" s="80" t="str">
        <f>IF($F88="","",INDEX('3D版マスタ'!$N$5:$N$27,MATCH($F88,'3D版マスタ'!$M$5:$M$27,0)))</f>
        <v>S</v>
      </c>
      <c r="I88" s="98">
        <f>IF($F88="","",INDEX('3D版マスタ'!$C$5:$J$103,MATCH(ROW()-ROW($I$6)+1,'3D版マスタ'!$K$5:$K$103,0),MATCH($H88,'3D版マスタ'!$C$4:$J$4,0)))</f>
        <v>84</v>
      </c>
      <c r="J88" s="92">
        <f t="shared" si="13"/>
        <v>166</v>
      </c>
      <c r="K88" s="93">
        <f t="shared" si="14"/>
        <v>187</v>
      </c>
      <c r="L88" s="94">
        <f t="shared" si="15"/>
        <v>208</v>
      </c>
      <c r="M88" s="99">
        <f t="shared" si="16"/>
        <v>6889</v>
      </c>
      <c r="N88" s="11">
        <f t="shared" si="17"/>
        <v>7722</v>
      </c>
      <c r="O88" s="100">
        <f t="shared" si="18"/>
        <v>8595</v>
      </c>
      <c r="P88" s="101">
        <f t="shared" si="10"/>
        <v>3125</v>
      </c>
      <c r="Q88" s="11">
        <f t="shared" si="11"/>
        <v>3509</v>
      </c>
      <c r="R88" s="105">
        <f t="shared" si="12"/>
        <v>3902</v>
      </c>
    </row>
    <row r="89" spans="2:18">
      <c r="B89" s="81" t="s">
        <v>125</v>
      </c>
      <c r="C89" s="82" t="s">
        <v>38</v>
      </c>
      <c r="D89" s="8" t="s">
        <v>126</v>
      </c>
      <c r="E89" s="10"/>
      <c r="F89" s="26" t="s">
        <v>92</v>
      </c>
      <c r="G89" s="28"/>
      <c r="H89" s="80" t="str">
        <f>IF($F89="","",INDEX('3D版マスタ'!$N$5:$N$27,MATCH($F89,'3D版マスタ'!$M$5:$M$27,0)))</f>
        <v>S</v>
      </c>
      <c r="I89" s="98">
        <f>IF($F89="","",INDEX('3D版マスタ'!$C$5:$J$103,MATCH(ROW()-ROW($I$6)+1,'3D版マスタ'!$K$5:$K$103,0),MATCH($H89,'3D版マスタ'!$C$4:$J$4,0)))</f>
        <v>85</v>
      </c>
      <c r="J89" s="92">
        <f t="shared" si="13"/>
        <v>168</v>
      </c>
      <c r="K89" s="93">
        <f t="shared" si="14"/>
        <v>189</v>
      </c>
      <c r="L89" s="94">
        <f t="shared" si="15"/>
        <v>210</v>
      </c>
      <c r="M89" s="99">
        <f t="shared" si="16"/>
        <v>7057</v>
      </c>
      <c r="N89" s="11">
        <f t="shared" si="17"/>
        <v>7911</v>
      </c>
      <c r="O89" s="100">
        <f t="shared" si="18"/>
        <v>8805</v>
      </c>
      <c r="P89" s="101">
        <f t="shared" si="10"/>
        <v>2959</v>
      </c>
      <c r="Q89" s="11">
        <f t="shared" si="11"/>
        <v>3322</v>
      </c>
      <c r="R89" s="105">
        <f t="shared" si="12"/>
        <v>3694</v>
      </c>
    </row>
    <row r="90" spans="2:18">
      <c r="B90" s="81" t="s">
        <v>126</v>
      </c>
      <c r="C90" s="82" t="s">
        <v>38</v>
      </c>
      <c r="D90" s="8" t="s">
        <v>127</v>
      </c>
      <c r="E90" s="10"/>
      <c r="F90" s="26" t="s">
        <v>92</v>
      </c>
      <c r="G90" s="28"/>
      <c r="H90" s="80" t="str">
        <f>IF($F90="","",INDEX('3D版マスタ'!$N$5:$N$27,MATCH($F90,'3D版マスタ'!$M$5:$M$27,0)))</f>
        <v>S</v>
      </c>
      <c r="I90" s="98">
        <f>IF($F90="","",INDEX('3D版マスタ'!$C$5:$J$103,MATCH(ROW()-ROW($I$6)+1,'3D版マスタ'!$K$5:$K$103,0),MATCH($H90,'3D版マスタ'!$C$4:$J$4,0)))</f>
        <v>86</v>
      </c>
      <c r="J90" s="92">
        <f t="shared" si="13"/>
        <v>170</v>
      </c>
      <c r="K90" s="93">
        <f t="shared" si="14"/>
        <v>191</v>
      </c>
      <c r="L90" s="94">
        <f t="shared" si="15"/>
        <v>213</v>
      </c>
      <c r="M90" s="99">
        <f t="shared" si="16"/>
        <v>7227</v>
      </c>
      <c r="N90" s="11">
        <f t="shared" si="17"/>
        <v>8102</v>
      </c>
      <c r="O90" s="100">
        <f t="shared" si="18"/>
        <v>9018</v>
      </c>
      <c r="P90" s="101">
        <f t="shared" si="10"/>
        <v>2791</v>
      </c>
      <c r="Q90" s="11">
        <f t="shared" si="11"/>
        <v>3133</v>
      </c>
      <c r="R90" s="105">
        <f t="shared" si="12"/>
        <v>3484</v>
      </c>
    </row>
    <row r="91" spans="2:18">
      <c r="B91" s="81" t="s">
        <v>127</v>
      </c>
      <c r="C91" s="82" t="s">
        <v>38</v>
      </c>
      <c r="D91" s="8" t="s">
        <v>128</v>
      </c>
      <c r="E91" s="10"/>
      <c r="F91" s="26" t="s">
        <v>92</v>
      </c>
      <c r="G91" s="28"/>
      <c r="H91" s="80" t="str">
        <f>IF($F91="","",INDEX('3D版マスタ'!$N$5:$N$27,MATCH($F91,'3D版マスタ'!$M$5:$M$27,0)))</f>
        <v>S</v>
      </c>
      <c r="I91" s="98">
        <f>IF($F91="","",INDEX('3D版マスタ'!$C$5:$J$103,MATCH(ROW()-ROW($I$6)+1,'3D版マスタ'!$K$5:$K$103,0),MATCH($H91,'3D版マスタ'!$C$4:$J$4,0)))</f>
        <v>87</v>
      </c>
      <c r="J91" s="92">
        <f t="shared" si="13"/>
        <v>172</v>
      </c>
      <c r="K91" s="93">
        <f t="shared" si="14"/>
        <v>193</v>
      </c>
      <c r="L91" s="94">
        <f t="shared" si="15"/>
        <v>215</v>
      </c>
      <c r="M91" s="99">
        <f t="shared" si="16"/>
        <v>7399</v>
      </c>
      <c r="N91" s="11">
        <f t="shared" si="17"/>
        <v>8295</v>
      </c>
      <c r="O91" s="100">
        <f t="shared" si="18"/>
        <v>9233</v>
      </c>
      <c r="P91" s="101">
        <f t="shared" si="10"/>
        <v>2621</v>
      </c>
      <c r="Q91" s="11">
        <f t="shared" si="11"/>
        <v>2942</v>
      </c>
      <c r="R91" s="105">
        <f t="shared" si="12"/>
        <v>3271</v>
      </c>
    </row>
    <row r="92" spans="2:18">
      <c r="B92" s="81" t="s">
        <v>128</v>
      </c>
      <c r="C92" s="82" t="s">
        <v>38</v>
      </c>
      <c r="D92" s="8" t="s">
        <v>129</v>
      </c>
      <c r="E92" s="10"/>
      <c r="F92" s="26" t="s">
        <v>92</v>
      </c>
      <c r="G92" s="28"/>
      <c r="H92" s="80" t="str">
        <f>IF($F92="","",INDEX('3D版マスタ'!$N$5:$N$27,MATCH($F92,'3D版マスタ'!$M$5:$M$27,0)))</f>
        <v>S</v>
      </c>
      <c r="I92" s="98">
        <f>IF($F92="","",INDEX('3D版マスタ'!$C$5:$J$103,MATCH(ROW()-ROW($I$6)+1,'3D版マスタ'!$K$5:$K$103,0),MATCH($H92,'3D版マスタ'!$C$4:$J$4,0)))</f>
        <v>88</v>
      </c>
      <c r="J92" s="92">
        <f t="shared" si="13"/>
        <v>174</v>
      </c>
      <c r="K92" s="93">
        <f t="shared" si="14"/>
        <v>196</v>
      </c>
      <c r="L92" s="94">
        <f t="shared" si="15"/>
        <v>218</v>
      </c>
      <c r="M92" s="99">
        <f t="shared" si="16"/>
        <v>7573</v>
      </c>
      <c r="N92" s="11">
        <f t="shared" si="17"/>
        <v>8491</v>
      </c>
      <c r="O92" s="100">
        <f t="shared" si="18"/>
        <v>9451</v>
      </c>
      <c r="P92" s="101">
        <f t="shared" si="10"/>
        <v>2449</v>
      </c>
      <c r="Q92" s="11">
        <f t="shared" si="11"/>
        <v>2749</v>
      </c>
      <c r="R92" s="105">
        <f t="shared" si="12"/>
        <v>3056</v>
      </c>
    </row>
    <row r="93" spans="2:18">
      <c r="B93" s="81" t="s">
        <v>129</v>
      </c>
      <c r="C93" s="82" t="s">
        <v>38</v>
      </c>
      <c r="D93" s="8" t="s">
        <v>130</v>
      </c>
      <c r="E93" s="10"/>
      <c r="F93" s="26" t="s">
        <v>92</v>
      </c>
      <c r="G93" s="28"/>
      <c r="H93" s="80" t="str">
        <f>IF($F93="","",INDEX('3D版マスタ'!$N$5:$N$27,MATCH($F93,'3D版マスタ'!$M$5:$M$27,0)))</f>
        <v>S</v>
      </c>
      <c r="I93" s="98">
        <f>IF($F93="","",INDEX('3D版マスタ'!$C$5:$J$103,MATCH(ROW()-ROW($I$6)+1,'3D版マスタ'!$K$5:$K$103,0),MATCH($H93,'3D版マスタ'!$C$4:$J$4,0)))</f>
        <v>89</v>
      </c>
      <c r="J93" s="92">
        <f t="shared" si="13"/>
        <v>176</v>
      </c>
      <c r="K93" s="93">
        <f t="shared" si="14"/>
        <v>198</v>
      </c>
      <c r="L93" s="94">
        <f t="shared" si="15"/>
        <v>220</v>
      </c>
      <c r="M93" s="99">
        <f t="shared" si="16"/>
        <v>7749</v>
      </c>
      <c r="N93" s="11">
        <f t="shared" si="17"/>
        <v>8689</v>
      </c>
      <c r="O93" s="100">
        <f t="shared" si="18"/>
        <v>9671</v>
      </c>
      <c r="P93" s="101">
        <f t="shared" si="10"/>
        <v>2275</v>
      </c>
      <c r="Q93" s="11">
        <f t="shared" si="11"/>
        <v>2553</v>
      </c>
      <c r="R93" s="105">
        <f t="shared" si="12"/>
        <v>2838</v>
      </c>
    </row>
    <row r="94" spans="2:18">
      <c r="B94" s="81" t="s">
        <v>130</v>
      </c>
      <c r="C94" s="82" t="s">
        <v>38</v>
      </c>
      <c r="D94" s="8" t="s">
        <v>131</v>
      </c>
      <c r="E94" s="10"/>
      <c r="F94" s="26" t="s">
        <v>92</v>
      </c>
      <c r="G94" s="28"/>
      <c r="H94" s="80" t="str">
        <f>IF($F94="","",INDEX('3D版マスタ'!$N$5:$N$27,MATCH($F94,'3D版マスタ'!$M$5:$M$27,0)))</f>
        <v>S</v>
      </c>
      <c r="I94" s="98">
        <f>IF($F94="","",INDEX('3D版マスタ'!$C$5:$J$103,MATCH(ROW()-ROW($I$6)+1,'3D版マスタ'!$K$5:$K$103,0),MATCH($H94,'3D版マスタ'!$C$4:$J$4,0)))</f>
        <v>90</v>
      </c>
      <c r="J94" s="92">
        <f t="shared" si="13"/>
        <v>178</v>
      </c>
      <c r="K94" s="93">
        <f t="shared" si="14"/>
        <v>200</v>
      </c>
      <c r="L94" s="94">
        <f t="shared" si="15"/>
        <v>223</v>
      </c>
      <c r="M94" s="99">
        <f t="shared" si="16"/>
        <v>7927</v>
      </c>
      <c r="N94" s="11">
        <f t="shared" si="17"/>
        <v>8889</v>
      </c>
      <c r="O94" s="100">
        <f t="shared" si="18"/>
        <v>9894</v>
      </c>
      <c r="P94" s="101">
        <f t="shared" si="10"/>
        <v>2099</v>
      </c>
      <c r="Q94" s="11">
        <f t="shared" si="11"/>
        <v>2355</v>
      </c>
      <c r="R94" s="105">
        <f t="shared" si="12"/>
        <v>2618</v>
      </c>
    </row>
    <row r="95" spans="2:18">
      <c r="B95" s="81" t="s">
        <v>131</v>
      </c>
      <c r="C95" s="82" t="s">
        <v>38</v>
      </c>
      <c r="D95" s="8" t="s">
        <v>132</v>
      </c>
      <c r="E95" s="10"/>
      <c r="F95" s="26" t="s">
        <v>92</v>
      </c>
      <c r="G95" s="28"/>
      <c r="H95" s="80" t="str">
        <f>IF($F95="","",INDEX('3D版マスタ'!$N$5:$N$27,MATCH($F95,'3D版マスタ'!$M$5:$M$27,0)))</f>
        <v>S</v>
      </c>
      <c r="I95" s="98">
        <f>IF($F95="","",INDEX('3D版マスタ'!$C$5:$J$103,MATCH(ROW()-ROW($I$6)+1,'3D版マスタ'!$K$5:$K$103,0),MATCH($H95,'3D版マスタ'!$C$4:$J$4,0)))</f>
        <v>91</v>
      </c>
      <c r="J95" s="92">
        <f t="shared" si="13"/>
        <v>180</v>
      </c>
      <c r="K95" s="93">
        <f t="shared" si="14"/>
        <v>202</v>
      </c>
      <c r="L95" s="94">
        <f t="shared" si="15"/>
        <v>225</v>
      </c>
      <c r="M95" s="99">
        <f t="shared" si="16"/>
        <v>8107</v>
      </c>
      <c r="N95" s="11">
        <f t="shared" si="17"/>
        <v>9091</v>
      </c>
      <c r="O95" s="100">
        <f t="shared" si="18"/>
        <v>10119</v>
      </c>
      <c r="P95" s="101">
        <f t="shared" si="10"/>
        <v>1921</v>
      </c>
      <c r="Q95" s="11">
        <f t="shared" si="11"/>
        <v>2155</v>
      </c>
      <c r="R95" s="105">
        <f t="shared" si="12"/>
        <v>2395</v>
      </c>
    </row>
    <row r="96" spans="2:18">
      <c r="B96" s="81" t="s">
        <v>132</v>
      </c>
      <c r="C96" s="82" t="s">
        <v>38</v>
      </c>
      <c r="D96" s="8" t="s">
        <v>133</v>
      </c>
      <c r="E96" s="10"/>
      <c r="F96" s="26" t="s">
        <v>92</v>
      </c>
      <c r="G96" s="28"/>
      <c r="H96" s="80" t="str">
        <f>IF($F96="","",INDEX('3D版マスタ'!$N$5:$N$27,MATCH($F96,'3D版マスタ'!$M$5:$M$27,0)))</f>
        <v>S</v>
      </c>
      <c r="I96" s="98">
        <f>IF($F96="","",INDEX('3D版マスタ'!$C$5:$J$103,MATCH(ROW()-ROW($I$6)+1,'3D版マスタ'!$K$5:$K$103,0),MATCH($H96,'3D版マスタ'!$C$4:$J$4,0)))</f>
        <v>92</v>
      </c>
      <c r="J96" s="92">
        <f t="shared" si="13"/>
        <v>182</v>
      </c>
      <c r="K96" s="93">
        <f t="shared" si="14"/>
        <v>205</v>
      </c>
      <c r="L96" s="94">
        <f t="shared" si="15"/>
        <v>228</v>
      </c>
      <c r="M96" s="99">
        <f t="shared" si="16"/>
        <v>8289</v>
      </c>
      <c r="N96" s="11">
        <f t="shared" si="17"/>
        <v>9296</v>
      </c>
      <c r="O96" s="100">
        <f t="shared" si="18"/>
        <v>10347</v>
      </c>
      <c r="P96" s="101">
        <f t="shared" si="10"/>
        <v>1741</v>
      </c>
      <c r="Q96" s="11">
        <f t="shared" si="11"/>
        <v>1953</v>
      </c>
      <c r="R96" s="105">
        <f t="shared" si="12"/>
        <v>2170</v>
      </c>
    </row>
    <row r="97" spans="2:18">
      <c r="B97" s="81" t="s">
        <v>133</v>
      </c>
      <c r="C97" s="82" t="s">
        <v>38</v>
      </c>
      <c r="D97" s="8" t="s">
        <v>134</v>
      </c>
      <c r="E97" s="10"/>
      <c r="F97" s="26" t="s">
        <v>92</v>
      </c>
      <c r="G97" s="28"/>
      <c r="H97" s="80" t="str">
        <f>IF($F97="","",INDEX('3D版マスタ'!$N$5:$N$27,MATCH($F97,'3D版マスタ'!$M$5:$M$27,0)))</f>
        <v>S</v>
      </c>
      <c r="I97" s="98">
        <f>IF($F97="","",INDEX('3D版マスタ'!$C$5:$J$103,MATCH(ROW()-ROW($I$6)+1,'3D版マスタ'!$K$5:$K$103,0),MATCH($H97,'3D版マスタ'!$C$4:$J$4,0)))</f>
        <v>93</v>
      </c>
      <c r="J97" s="92">
        <f t="shared" si="13"/>
        <v>184</v>
      </c>
      <c r="K97" s="93">
        <f t="shared" si="14"/>
        <v>207</v>
      </c>
      <c r="L97" s="94">
        <f t="shared" si="15"/>
        <v>230</v>
      </c>
      <c r="M97" s="99">
        <f t="shared" si="16"/>
        <v>8473</v>
      </c>
      <c r="N97" s="11">
        <f t="shared" si="17"/>
        <v>9503</v>
      </c>
      <c r="O97" s="100">
        <f t="shared" si="18"/>
        <v>10577</v>
      </c>
      <c r="P97" s="101">
        <f t="shared" si="10"/>
        <v>1559</v>
      </c>
      <c r="Q97" s="11">
        <f t="shared" si="11"/>
        <v>1748</v>
      </c>
      <c r="R97" s="105">
        <f t="shared" si="12"/>
        <v>1942</v>
      </c>
    </row>
    <row r="98" spans="2:18">
      <c r="B98" s="81" t="s">
        <v>134</v>
      </c>
      <c r="C98" s="82" t="s">
        <v>38</v>
      </c>
      <c r="D98" s="8" t="s">
        <v>135</v>
      </c>
      <c r="E98" s="10"/>
      <c r="F98" s="26" t="s">
        <v>92</v>
      </c>
      <c r="G98" s="28"/>
      <c r="H98" s="80" t="str">
        <f>IF($F98="","",INDEX('3D版マスタ'!$N$5:$N$27,MATCH($F98,'3D版マスタ'!$M$5:$M$27,0)))</f>
        <v>S</v>
      </c>
      <c r="I98" s="98">
        <f>IF($F98="","",INDEX('3D版マスタ'!$C$5:$J$103,MATCH(ROW()-ROW($I$6)+1,'3D版マスタ'!$K$5:$K$103,0),MATCH($H98,'3D版マスタ'!$C$4:$J$4,0)))</f>
        <v>94</v>
      </c>
      <c r="J98" s="92">
        <f t="shared" si="13"/>
        <v>186</v>
      </c>
      <c r="K98" s="93">
        <f t="shared" si="14"/>
        <v>209</v>
      </c>
      <c r="L98" s="94">
        <f t="shared" si="15"/>
        <v>233</v>
      </c>
      <c r="M98" s="99">
        <f t="shared" si="16"/>
        <v>8659</v>
      </c>
      <c r="N98" s="11">
        <f t="shared" si="17"/>
        <v>9712</v>
      </c>
      <c r="O98" s="100">
        <f t="shared" si="18"/>
        <v>10810</v>
      </c>
      <c r="P98" s="101">
        <f t="shared" si="10"/>
        <v>1375</v>
      </c>
      <c r="Q98" s="11">
        <f t="shared" si="11"/>
        <v>1541</v>
      </c>
      <c r="R98" s="105">
        <f t="shared" si="12"/>
        <v>1712</v>
      </c>
    </row>
    <row r="99" spans="2:18">
      <c r="B99" s="81" t="s">
        <v>135</v>
      </c>
      <c r="C99" s="82" t="s">
        <v>38</v>
      </c>
      <c r="D99" s="8" t="s">
        <v>136</v>
      </c>
      <c r="E99" s="10"/>
      <c r="F99" s="26" t="s">
        <v>92</v>
      </c>
      <c r="G99" s="28"/>
      <c r="H99" s="80" t="str">
        <f>IF($F99="","",INDEX('3D版マスタ'!$N$5:$N$27,MATCH($F99,'3D版マスタ'!$M$5:$M$27,0)))</f>
        <v>S</v>
      </c>
      <c r="I99" s="98">
        <f>IF($F99="","",INDEX('3D版マスタ'!$C$5:$J$103,MATCH(ROW()-ROW($I$6)+1,'3D版マスタ'!$K$5:$K$103,0),MATCH($H99,'3D版マスタ'!$C$4:$J$4,0)))</f>
        <v>95</v>
      </c>
      <c r="J99" s="92">
        <f t="shared" si="13"/>
        <v>188</v>
      </c>
      <c r="K99" s="93">
        <f t="shared" si="14"/>
        <v>211</v>
      </c>
      <c r="L99" s="94">
        <f t="shared" si="15"/>
        <v>235</v>
      </c>
      <c r="M99" s="99">
        <f t="shared" si="16"/>
        <v>8847</v>
      </c>
      <c r="N99" s="11">
        <f t="shared" si="17"/>
        <v>9923</v>
      </c>
      <c r="O99" s="100">
        <f t="shared" si="18"/>
        <v>11045</v>
      </c>
      <c r="P99" s="101">
        <f t="shared" si="10"/>
        <v>1189</v>
      </c>
      <c r="Q99" s="11">
        <f t="shared" si="11"/>
        <v>1332</v>
      </c>
      <c r="R99" s="105">
        <f t="shared" si="12"/>
        <v>1479</v>
      </c>
    </row>
    <row r="100" spans="2:18">
      <c r="B100" s="81" t="s">
        <v>136</v>
      </c>
      <c r="C100" s="82" t="s">
        <v>38</v>
      </c>
      <c r="D100" s="8" t="s">
        <v>137</v>
      </c>
      <c r="E100" s="10"/>
      <c r="F100" s="26" t="s">
        <v>92</v>
      </c>
      <c r="G100" s="28"/>
      <c r="H100" s="80" t="str">
        <f>IF($F100="","",INDEX('3D版マスタ'!$N$5:$N$27,MATCH($F100,'3D版マスタ'!$M$5:$M$27,0)))</f>
        <v>S</v>
      </c>
      <c r="I100" s="98">
        <f>IF($F100="","",INDEX('3D版マスタ'!$C$5:$J$103,MATCH(ROW()-ROW($I$6)+1,'3D版マスタ'!$K$5:$K$103,0),MATCH($H100,'3D版マスタ'!$C$4:$J$4,0)))</f>
        <v>96</v>
      </c>
      <c r="J100" s="92">
        <f t="shared" si="13"/>
        <v>190</v>
      </c>
      <c r="K100" s="93">
        <f t="shared" si="14"/>
        <v>214</v>
      </c>
      <c r="L100" s="94">
        <f t="shared" si="15"/>
        <v>238</v>
      </c>
      <c r="M100" s="99">
        <f t="shared" si="16"/>
        <v>9037</v>
      </c>
      <c r="N100" s="11">
        <f t="shared" si="17"/>
        <v>10137</v>
      </c>
      <c r="O100" s="100">
        <f t="shared" si="18"/>
        <v>11283</v>
      </c>
      <c r="P100" s="101">
        <f t="shared" si="10"/>
        <v>1001</v>
      </c>
      <c r="Q100" s="11">
        <f t="shared" si="11"/>
        <v>1121</v>
      </c>
      <c r="R100" s="105">
        <f t="shared" si="12"/>
        <v>1244</v>
      </c>
    </row>
    <row r="101" spans="2:18">
      <c r="B101" s="81" t="s">
        <v>137</v>
      </c>
      <c r="C101" s="82" t="s">
        <v>38</v>
      </c>
      <c r="D101" s="8" t="s">
        <v>138</v>
      </c>
      <c r="E101" s="10"/>
      <c r="F101" s="26" t="s">
        <v>92</v>
      </c>
      <c r="G101" s="28"/>
      <c r="H101" s="80" t="str">
        <f>IF($F101="","",INDEX('3D版マスタ'!$N$5:$N$27,MATCH($F101,'3D版マスタ'!$M$5:$M$27,0)))</f>
        <v>S</v>
      </c>
      <c r="I101" s="98">
        <f>IF($F101="","",INDEX('3D版マスタ'!$C$5:$J$103,MATCH(ROW()-ROW($I$6)+1,'3D版マスタ'!$K$5:$K$103,0),MATCH($H101,'3D版マスタ'!$C$4:$J$4,0)))</f>
        <v>97</v>
      </c>
      <c r="J101" s="92">
        <f t="shared" si="13"/>
        <v>192</v>
      </c>
      <c r="K101" s="93">
        <f t="shared" si="14"/>
        <v>216</v>
      </c>
      <c r="L101" s="94">
        <f t="shared" si="15"/>
        <v>240</v>
      </c>
      <c r="M101" s="99">
        <f t="shared" si="16"/>
        <v>9229</v>
      </c>
      <c r="N101" s="11">
        <f t="shared" si="17"/>
        <v>10353</v>
      </c>
      <c r="O101" s="100">
        <f t="shared" si="18"/>
        <v>11523</v>
      </c>
      <c r="P101" s="101">
        <f t="shared" si="10"/>
        <v>811</v>
      </c>
      <c r="Q101" s="11">
        <f t="shared" si="11"/>
        <v>907</v>
      </c>
      <c r="R101" s="105">
        <f t="shared" si="12"/>
        <v>1006</v>
      </c>
    </row>
    <row r="102" spans="2:18">
      <c r="B102" s="81" t="s">
        <v>138</v>
      </c>
      <c r="C102" s="82" t="s">
        <v>38</v>
      </c>
      <c r="D102" s="8" t="s">
        <v>139</v>
      </c>
      <c r="E102" s="10"/>
      <c r="F102" s="26" t="s">
        <v>92</v>
      </c>
      <c r="G102" s="28"/>
      <c r="H102" s="80" t="str">
        <f>IF($F102="","",INDEX('3D版マスタ'!$N$5:$N$27,MATCH($F102,'3D版マスタ'!$M$5:$M$27,0)))</f>
        <v>S</v>
      </c>
      <c r="I102" s="98">
        <f>IF($F102="","",INDEX('3D版マスタ'!$C$5:$J$103,MATCH(ROW()-ROW($I$6)+1,'3D版マスタ'!$K$5:$K$103,0),MATCH($H102,'3D版マスタ'!$C$4:$J$4,0)))</f>
        <v>98</v>
      </c>
      <c r="J102" s="92">
        <f t="shared" si="13"/>
        <v>194</v>
      </c>
      <c r="K102" s="93">
        <f t="shared" si="14"/>
        <v>218</v>
      </c>
      <c r="L102" s="94">
        <f t="shared" si="15"/>
        <v>243</v>
      </c>
      <c r="M102" s="99">
        <f t="shared" si="16"/>
        <v>9423</v>
      </c>
      <c r="N102" s="11">
        <f t="shared" si="17"/>
        <v>10571</v>
      </c>
      <c r="O102" s="100">
        <f t="shared" si="18"/>
        <v>11766</v>
      </c>
      <c r="P102" s="101">
        <f t="shared" si="10"/>
        <v>619</v>
      </c>
      <c r="Q102" s="11">
        <f t="shared" si="11"/>
        <v>691</v>
      </c>
      <c r="R102" s="105">
        <f t="shared" si="12"/>
        <v>766</v>
      </c>
    </row>
    <row r="103" spans="2:18">
      <c r="B103" s="81" t="s">
        <v>139</v>
      </c>
      <c r="C103" s="82" t="s">
        <v>38</v>
      </c>
      <c r="D103" s="8" t="s">
        <v>140</v>
      </c>
      <c r="E103" s="10"/>
      <c r="F103" s="26" t="s">
        <v>92</v>
      </c>
      <c r="G103" s="28"/>
      <c r="H103" s="80" t="str">
        <f>IF($F103="","",INDEX('3D版マスタ'!$N$5:$N$27,MATCH($F103,'3D版マスタ'!$M$5:$M$27,0)))</f>
        <v>S</v>
      </c>
      <c r="I103" s="112">
        <f>IF($F103="","",INDEX('3D版マスタ'!$C$5:$J$103,MATCH(ROW()-ROW($I$6)+1,'3D版マスタ'!$K$5:$K$103,0),MATCH($H103,'3D版マスタ'!$C$4:$J$4,0)))</f>
        <v>99</v>
      </c>
      <c r="J103" s="92">
        <f t="shared" si="13"/>
        <v>196</v>
      </c>
      <c r="K103" s="93">
        <f t="shared" si="14"/>
        <v>220</v>
      </c>
      <c r="L103" s="94">
        <f t="shared" si="15"/>
        <v>245</v>
      </c>
      <c r="M103" s="101">
        <f t="shared" si="16"/>
        <v>9619</v>
      </c>
      <c r="N103" s="11">
        <f t="shared" si="17"/>
        <v>10791</v>
      </c>
      <c r="O103" s="113">
        <f t="shared" si="18"/>
        <v>12011</v>
      </c>
      <c r="P103" s="101">
        <f t="shared" si="10"/>
        <v>425</v>
      </c>
      <c r="Q103" s="11">
        <f t="shared" ref="Q103:R103" si="19">Q104+K103</f>
        <v>473</v>
      </c>
      <c r="R103" s="105">
        <f t="shared" si="19"/>
        <v>523</v>
      </c>
    </row>
    <row r="104" spans="2:18">
      <c r="B104" s="81" t="s">
        <v>140</v>
      </c>
      <c r="C104" s="106"/>
      <c r="D104" s="10"/>
      <c r="E104" s="10"/>
      <c r="F104" s="26" t="s">
        <v>92</v>
      </c>
      <c r="G104" s="28"/>
      <c r="H104" s="80" t="str">
        <f>IF($F104="","",INDEX('3D版マスタ'!$N$5:$N$27,MATCH($F104,'3D版マスタ'!$M$5:$M$27,0)))</f>
        <v>S</v>
      </c>
      <c r="I104" s="112">
        <f>$I103</f>
        <v>99</v>
      </c>
      <c r="J104" s="92">
        <f t="shared" si="13"/>
        <v>197</v>
      </c>
      <c r="K104" s="93">
        <f t="shared" si="14"/>
        <v>221</v>
      </c>
      <c r="L104" s="94">
        <f t="shared" si="15"/>
        <v>246</v>
      </c>
      <c r="M104" s="101">
        <f t="shared" si="16"/>
        <v>9816</v>
      </c>
      <c r="N104" s="11">
        <f t="shared" si="17"/>
        <v>11012</v>
      </c>
      <c r="O104" s="113">
        <f t="shared" si="18"/>
        <v>12257</v>
      </c>
      <c r="P104" s="101">
        <f>32+J104</f>
        <v>229</v>
      </c>
      <c r="Q104" s="11">
        <f>32+K104</f>
        <v>253</v>
      </c>
      <c r="R104" s="105">
        <f>32+L104</f>
        <v>278</v>
      </c>
    </row>
    <row r="105" spans="2:18" ht="1.5" customHeight="1">
      <c r="B105" s="107"/>
      <c r="C105" s="108"/>
      <c r="D105" s="109"/>
      <c r="E105" s="109"/>
      <c r="F105" s="110"/>
      <c r="G105" s="110"/>
      <c r="H105" s="111"/>
      <c r="I105" s="114"/>
      <c r="J105" s="115"/>
      <c r="K105" s="116"/>
      <c r="L105" s="117"/>
      <c r="M105" s="118"/>
      <c r="N105" s="119"/>
      <c r="O105" s="120"/>
      <c r="P105" s="118"/>
      <c r="Q105" s="119"/>
      <c r="R105" s="121"/>
    </row>
    <row r="106" spans="2:18">
      <c r="G106" s="58"/>
    </row>
    <row r="107" spans="2:18">
      <c r="G107" s="58"/>
    </row>
    <row r="108" spans="2:18">
      <c r="G108" s="58"/>
    </row>
    <row r="109" spans="2:18">
      <c r="G109" s="58"/>
    </row>
    <row r="110" spans="2:18">
      <c r="G110" s="58"/>
    </row>
    <row r="111" spans="2:18">
      <c r="G111" s="58"/>
    </row>
    <row r="112" spans="2:18">
      <c r="G112" s="58"/>
    </row>
    <row r="113" spans="7:7">
      <c r="G113" s="58"/>
    </row>
    <row r="114" spans="7:7">
      <c r="G114" s="58"/>
    </row>
    <row r="115" spans="7:7">
      <c r="G115" s="58"/>
    </row>
    <row r="116" spans="7:7">
      <c r="G116" s="58"/>
    </row>
    <row r="117" spans="7:7">
      <c r="G117" s="58"/>
    </row>
    <row r="118" spans="7:7">
      <c r="G118" s="58"/>
    </row>
    <row r="133" spans="1:1" hidden="1">
      <c r="A133" s="2" t="str">
        <f>'3D版マスタ'!M5</f>
        <v>すっぴん</v>
      </c>
    </row>
    <row r="134" spans="1:1" hidden="1">
      <c r="A134" s="2" t="str">
        <f>'3D版マスタ'!M6</f>
        <v>せんし</v>
      </c>
    </row>
    <row r="135" spans="1:1" hidden="1">
      <c r="A135" s="2" t="str">
        <f>'3D版マスタ'!M7</f>
        <v>モンク</v>
      </c>
    </row>
    <row r="136" spans="1:1" hidden="1">
      <c r="A136" s="2" t="str">
        <f>'3D版マスタ'!M8</f>
        <v>しろまどうし</v>
      </c>
    </row>
    <row r="137" spans="1:1" hidden="1">
      <c r="A137" s="2" t="str">
        <f>'3D版マスタ'!M9</f>
        <v>くろまどうし</v>
      </c>
    </row>
    <row r="138" spans="1:1" hidden="1">
      <c r="A138" s="2" t="str">
        <f>'3D版マスタ'!M10</f>
        <v>あかまどうし</v>
      </c>
    </row>
    <row r="139" spans="1:1" hidden="1">
      <c r="A139" s="2" t="str">
        <f>'3D版マスタ'!M11</f>
        <v>かりゅうど</v>
      </c>
    </row>
    <row r="140" spans="1:1" hidden="1">
      <c r="A140" s="2" t="str">
        <f>'3D版マスタ'!M12</f>
        <v>ナイト</v>
      </c>
    </row>
    <row r="141" spans="1:1" hidden="1">
      <c r="A141" s="2" t="str">
        <f>'3D版マスタ'!M13</f>
        <v>シーフ</v>
      </c>
    </row>
    <row r="142" spans="1:1" hidden="1">
      <c r="A142" s="2" t="str">
        <f>'3D版マスタ'!M14</f>
        <v>がくしゃ</v>
      </c>
    </row>
    <row r="143" spans="1:1" hidden="1">
      <c r="A143" s="2" t="str">
        <f>'3D版マスタ'!M15</f>
        <v>ふうすいし</v>
      </c>
    </row>
    <row r="144" spans="1:1" hidden="1">
      <c r="A144" s="2" t="str">
        <f>'3D版マスタ'!M16</f>
        <v>りゅうきし</v>
      </c>
    </row>
    <row r="145" spans="1:1" hidden="1">
      <c r="A145" s="2" t="str">
        <f>'3D版マスタ'!M17</f>
        <v>バイキング</v>
      </c>
    </row>
    <row r="146" spans="1:1" hidden="1">
      <c r="A146" s="2" t="str">
        <f>'3D版マスタ'!M18</f>
        <v>まけんし</v>
      </c>
    </row>
    <row r="147" spans="1:1" hidden="1">
      <c r="A147" s="2" t="str">
        <f>'3D版マスタ'!M19</f>
        <v>げんじゅつし</v>
      </c>
    </row>
    <row r="148" spans="1:1" hidden="1">
      <c r="A148" s="2" t="str">
        <f>'3D版マスタ'!M20</f>
        <v>ぎんゆうしじん</v>
      </c>
    </row>
    <row r="149" spans="1:1" hidden="1">
      <c r="A149" s="2" t="str">
        <f>'3D版マスタ'!M21</f>
        <v>からてか</v>
      </c>
    </row>
    <row r="150" spans="1:1" hidden="1">
      <c r="A150" s="2" t="str">
        <f>'3D版マスタ'!M22</f>
        <v>どうし</v>
      </c>
    </row>
    <row r="151" spans="1:1" hidden="1">
      <c r="A151" s="2" t="str">
        <f>'3D版マスタ'!M23</f>
        <v>まじん</v>
      </c>
    </row>
    <row r="152" spans="1:1" hidden="1">
      <c r="A152" s="2" t="str">
        <f>'3D版マスタ'!M24</f>
        <v>まかいげんし</v>
      </c>
    </row>
    <row r="153" spans="1:1" hidden="1">
      <c r="A153" s="2" t="str">
        <f>'3D版マスタ'!M25</f>
        <v>けんじゃ</v>
      </c>
    </row>
    <row r="154" spans="1:1" hidden="1">
      <c r="A154" s="2" t="str">
        <f>'3D版マスタ'!M26</f>
        <v>にんじゃ</v>
      </c>
    </row>
    <row r="155" spans="1:1" hidden="1">
      <c r="A155" s="2" t="str">
        <f>'3D版マスタ'!M27</f>
        <v>たまねぎけんし</v>
      </c>
    </row>
    <row r="156" spans="1:1" hidden="1"/>
    <row r="157" spans="1:1" hidden="1"/>
    <row r="158" spans="1:1" hidden="1"/>
    <row r="159" spans="1:1" hidden="1"/>
    <row r="160" spans="1:1" hidden="1"/>
    <row r="161" hidden="1"/>
    <row r="162" hidden="1"/>
  </sheetData>
  <sheetProtection sheet="1" objects="1"/>
  <mergeCells count="6">
    <mergeCell ref="B3:D4"/>
    <mergeCell ref="H3:I3"/>
    <mergeCell ref="J3:L3"/>
    <mergeCell ref="M3:O3"/>
    <mergeCell ref="P3:R3"/>
    <mergeCell ref="F3:F4"/>
  </mergeCells>
  <phoneticPr fontId="11"/>
  <dataValidations count="1">
    <dataValidation type="list" allowBlank="1" showInputMessage="1" showErrorMessage="1" sqref="F6:F104" xr:uid="{00000000-0002-0000-0100-000000000000}">
      <formula1>$A$133:$A$155</formula1>
    </dataValidation>
  </dataValidations>
  <pageMargins left="0.69930555555555596" right="0.69930555555555596"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62"/>
  <sheetViews>
    <sheetView workbookViewId="0">
      <pane xSplit="4" ySplit="4" topLeftCell="E5" activePane="bottomRight" state="frozen"/>
      <selection pane="topRight"/>
      <selection pane="bottomLeft"/>
      <selection pane="bottomRight" activeCell="F6" sqref="F6"/>
    </sheetView>
  </sheetViews>
  <sheetFormatPr defaultColWidth="9" defaultRowHeight="15.75"/>
  <cols>
    <col min="1" max="1" width="2.5" style="1" customWidth="1"/>
    <col min="2" max="2" width="5.75" style="1" customWidth="1"/>
    <col min="3" max="3" width="3.375" style="1" customWidth="1"/>
    <col min="4" max="4" width="5.75" style="1" customWidth="1"/>
    <col min="5" max="5" width="0.25" style="1" customWidth="1"/>
    <col min="6" max="6" width="13.75" style="1" customWidth="1"/>
    <col min="7" max="7" width="0.25" style="1" customWidth="1"/>
    <col min="8" max="9" width="6" style="1" customWidth="1"/>
    <col min="10" max="12" width="8" style="1" customWidth="1"/>
    <col min="13" max="18" width="9.5" style="1" customWidth="1"/>
    <col min="19" max="16384" width="9" style="1"/>
  </cols>
  <sheetData>
    <row r="1" spans="1:18">
      <c r="A1" s="2" t="s">
        <v>141</v>
      </c>
    </row>
    <row r="3" spans="1:18">
      <c r="B3" s="252" t="s">
        <v>26</v>
      </c>
      <c r="C3" s="253"/>
      <c r="D3" s="253"/>
      <c r="E3" s="254"/>
      <c r="F3" s="253" t="s">
        <v>27</v>
      </c>
      <c r="G3" s="254"/>
      <c r="H3" s="255" t="s">
        <v>28</v>
      </c>
      <c r="I3" s="256" t="s">
        <v>142</v>
      </c>
      <c r="J3" s="203" t="s">
        <v>29</v>
      </c>
      <c r="K3" s="204"/>
      <c r="L3" s="204"/>
      <c r="M3" s="204" t="s">
        <v>30</v>
      </c>
      <c r="N3" s="204"/>
      <c r="O3" s="204"/>
      <c r="P3" s="204" t="s">
        <v>31</v>
      </c>
      <c r="Q3" s="204"/>
      <c r="R3" s="205"/>
    </row>
    <row r="4" spans="1:18">
      <c r="B4" s="257"/>
      <c r="C4" s="258"/>
      <c r="D4" s="258"/>
      <c r="E4" s="259"/>
      <c r="F4" s="258"/>
      <c r="G4" s="259"/>
      <c r="H4" s="260"/>
      <c r="I4" s="261"/>
      <c r="J4" s="29" t="s">
        <v>34</v>
      </c>
      <c r="K4" s="30" t="s">
        <v>35</v>
      </c>
      <c r="L4" s="31" t="s">
        <v>36</v>
      </c>
      <c r="M4" s="32" t="s">
        <v>34</v>
      </c>
      <c r="N4" s="30" t="s">
        <v>35</v>
      </c>
      <c r="O4" s="31" t="s">
        <v>36</v>
      </c>
      <c r="P4" s="32" t="s">
        <v>34</v>
      </c>
      <c r="Q4" s="30" t="s">
        <v>35</v>
      </c>
      <c r="R4" s="47" t="s">
        <v>36</v>
      </c>
    </row>
    <row r="5" spans="1:18" ht="1.5" customHeight="1">
      <c r="B5" s="17"/>
      <c r="C5" s="16"/>
      <c r="D5" s="16"/>
      <c r="E5" s="16"/>
      <c r="F5" s="16"/>
      <c r="G5" s="16"/>
      <c r="H5" s="18"/>
      <c r="I5" s="33"/>
      <c r="J5" s="34"/>
      <c r="K5" s="35"/>
      <c r="L5" s="36"/>
      <c r="M5" s="37"/>
      <c r="N5" s="35"/>
      <c r="O5" s="36"/>
      <c r="P5" s="37"/>
      <c r="Q5" s="35"/>
      <c r="R5" s="48"/>
    </row>
    <row r="6" spans="1:18">
      <c r="B6" s="19" t="s">
        <v>37</v>
      </c>
      <c r="C6" s="20" t="s">
        <v>38</v>
      </c>
      <c r="D6" s="5" t="s">
        <v>39</v>
      </c>
      <c r="E6" s="21"/>
      <c r="F6" s="22" t="s">
        <v>143</v>
      </c>
      <c r="G6" s="23"/>
      <c r="H6" s="24">
        <f>IF($F6="","",INDEX(Org版マスタ!$C$7:$X$105,MATCH(ROW()-ROW($H$6)+1,Org版マスタ!$Y$7:$Y$105,0),MATCH($F6,Org版マスタ!$C$5:$X$5,0)))</f>
        <v>5</v>
      </c>
      <c r="I6" s="38" t="str">
        <f>IF(FLOOR((ROW()-ROW($H$6)+2)*2+$H6,1)&gt;255,"OF",IF(FLOOR((ROW()-ROW($H$6)+2)*2+$H6*1.25,1)&gt;255,"警告",IF(FLOOR((ROW()-ROW($H$6)+2)*2+$H6*1.5,1)&gt;255,"注意","")))</f>
        <v/>
      </c>
      <c r="J6" s="39">
        <f>MOD((ROW()-ROW($H$6))*2+$H6,256)</f>
        <v>5</v>
      </c>
      <c r="K6" s="40">
        <f>MOD(FLOOR((ROW()-ROW($H$6))*2+$H6*1.25,1),256)</f>
        <v>6</v>
      </c>
      <c r="L6" s="41">
        <f>MOD(FLOOR((ROW()-ROW($H$6))*2+$H6*1.5,1),256)</f>
        <v>7</v>
      </c>
      <c r="M6" s="42">
        <f>32+J6</f>
        <v>37</v>
      </c>
      <c r="N6" s="43">
        <f>32+IF(L6&lt;J6,127,FLOOR((J6+L6)/2,1))</f>
        <v>38</v>
      </c>
      <c r="O6" s="44">
        <f>32+IF(FLOOR((ROW()-ROW($J$6)+2)*2+$H6*1.5,1)/256&gt;=1,IF(FLOOR((ROW()-ROW($J$6)+2)*2+$H6,1)/256&gt;=1,L6,255),L6)</f>
        <v>39</v>
      </c>
      <c r="P6" s="42">
        <f>P7+IF(L6&lt;J6,0,J6)</f>
        <v>9275</v>
      </c>
      <c r="Q6" s="43">
        <f t="shared" ref="Q6:Q69" si="0">Q7+IF(L6&lt;J6,127,FLOOR((J6+L6)/2,1))</f>
        <v>9838</v>
      </c>
      <c r="R6" s="49">
        <f t="shared" ref="R6:R69" si="1">R7+IF(FLOOR((ROW()-ROW($J$6)+2)*2+$H6*1.5,1)/256&gt;=1,IF(FLOOR((ROW()-ROW($J$6)+2)*2+$H6,1)/256&gt;=1,L6,255),L6)</f>
        <v>10452</v>
      </c>
    </row>
    <row r="7" spans="1:18">
      <c r="B7" s="19" t="s">
        <v>39</v>
      </c>
      <c r="C7" s="20" t="s">
        <v>38</v>
      </c>
      <c r="D7" s="5" t="s">
        <v>41</v>
      </c>
      <c r="E7" s="25"/>
      <c r="F7" s="26" t="s">
        <v>143</v>
      </c>
      <c r="G7" s="27"/>
      <c r="H7" s="24">
        <f>IF($F7="","",INDEX(Org版マスタ!$C$7:$X$105,MATCH(ROW()-ROW($H$6)+1,Org版マスタ!$Y$7:$Y$105,0),MATCH($F7,Org版マスタ!$C$5:$X$5,0)))</f>
        <v>5</v>
      </c>
      <c r="I7" s="38" t="str">
        <f t="shared" ref="I7:I70" si="2">IF(FLOOR((ROW()-ROW($H$6)+2)*2+$H7,1)&gt;255,"OF",IF(FLOOR((ROW()-ROW($H$6)+2)*2+$H7*1.25,1)&gt;255,"警告",IF(FLOOR((ROW()-ROW($H$6)+2)*2+$H7*1.5,1)&gt;255,"注意","")))</f>
        <v/>
      </c>
      <c r="J7" s="39">
        <f t="shared" ref="J7:J70" si="3">MOD((ROW()-ROW($H$6))*2+$H7,256)</f>
        <v>7</v>
      </c>
      <c r="K7" s="40">
        <f t="shared" ref="K7:K70" si="4">MOD(FLOOR((ROW()-ROW($H$6))*2+$H7*1.25,1),256)</f>
        <v>8</v>
      </c>
      <c r="L7" s="41">
        <f t="shared" ref="L7:L70" si="5">MOD(FLOOR((ROW()-ROW($H$6))*2+$H7*1.5,1),256)</f>
        <v>9</v>
      </c>
      <c r="M7" s="45">
        <f>M6+IF(L7&lt;J7,0,J7)</f>
        <v>44</v>
      </c>
      <c r="N7" s="43">
        <f t="shared" ref="N7:N70" si="6">N6+IF(L7&lt;J7,127,FLOOR((J7+L7)/2,1))</f>
        <v>46</v>
      </c>
      <c r="O7" s="46">
        <f t="shared" ref="O7:O70" si="7">O6+IF(FLOOR((ROW()-ROW($J$6)+2)*2+$H7*1.5,1)/256&gt;=1,IF(FLOOR((ROW()-ROW($J$6)+2)*2+$H7,1)/256&gt;=1,L7,255),L7)</f>
        <v>48</v>
      </c>
      <c r="P7" s="42">
        <f t="shared" ref="P7:P69" si="8">P8+IF(L7&lt;J7,0,J7)</f>
        <v>9270</v>
      </c>
      <c r="Q7" s="43">
        <f t="shared" si="0"/>
        <v>9832</v>
      </c>
      <c r="R7" s="49">
        <f t="shared" si="1"/>
        <v>10445</v>
      </c>
    </row>
    <row r="8" spans="1:18">
      <c r="B8" s="19" t="s">
        <v>41</v>
      </c>
      <c r="C8" s="20" t="s">
        <v>38</v>
      </c>
      <c r="D8" s="5" t="s">
        <v>42</v>
      </c>
      <c r="E8" s="25"/>
      <c r="F8" s="26" t="s">
        <v>143</v>
      </c>
      <c r="G8" s="28"/>
      <c r="H8" s="24">
        <f>IF($F8="","",INDEX(Org版マスタ!$C$7:$X$105,MATCH(ROW()-ROW($H$6)+1,Org版マスタ!$Y$7:$Y$105,0),MATCH($F8,Org版マスタ!$C$5:$X$5,0)))</f>
        <v>5</v>
      </c>
      <c r="I8" s="38" t="str">
        <f t="shared" si="2"/>
        <v/>
      </c>
      <c r="J8" s="39">
        <f t="shared" si="3"/>
        <v>9</v>
      </c>
      <c r="K8" s="40">
        <f t="shared" si="4"/>
        <v>10</v>
      </c>
      <c r="L8" s="41">
        <f t="shared" si="5"/>
        <v>11</v>
      </c>
      <c r="M8" s="45">
        <f t="shared" ref="M8:M71" si="9">M7+IF(L8&lt;J8,0,J8)</f>
        <v>53</v>
      </c>
      <c r="N8" s="43">
        <f t="shared" si="6"/>
        <v>56</v>
      </c>
      <c r="O8" s="46">
        <f t="shared" si="7"/>
        <v>59</v>
      </c>
      <c r="P8" s="42">
        <f t="shared" si="8"/>
        <v>9263</v>
      </c>
      <c r="Q8" s="43">
        <f t="shared" si="0"/>
        <v>9824</v>
      </c>
      <c r="R8" s="49">
        <f t="shared" si="1"/>
        <v>10436</v>
      </c>
    </row>
    <row r="9" spans="1:18">
      <c r="B9" s="19" t="s">
        <v>42</v>
      </c>
      <c r="C9" s="20" t="s">
        <v>38</v>
      </c>
      <c r="D9" s="5" t="s">
        <v>43</v>
      </c>
      <c r="E9" s="25"/>
      <c r="F9" s="26" t="s">
        <v>143</v>
      </c>
      <c r="G9" s="28"/>
      <c r="H9" s="24">
        <f>IF($F9="","",INDEX(Org版マスタ!$C$7:$X$105,MATCH(ROW()-ROW($H$6)+1,Org版マスタ!$Y$7:$Y$105,0),MATCH($F9,Org版マスタ!$C$5:$X$5,0)))</f>
        <v>5</v>
      </c>
      <c r="I9" s="38" t="str">
        <f t="shared" si="2"/>
        <v/>
      </c>
      <c r="J9" s="39">
        <f t="shared" si="3"/>
        <v>11</v>
      </c>
      <c r="K9" s="40">
        <f t="shared" si="4"/>
        <v>12</v>
      </c>
      <c r="L9" s="41">
        <f t="shared" si="5"/>
        <v>13</v>
      </c>
      <c r="M9" s="45">
        <f t="shared" si="9"/>
        <v>64</v>
      </c>
      <c r="N9" s="43">
        <f t="shared" si="6"/>
        <v>68</v>
      </c>
      <c r="O9" s="46">
        <f t="shared" si="7"/>
        <v>72</v>
      </c>
      <c r="P9" s="42">
        <f t="shared" si="8"/>
        <v>9254</v>
      </c>
      <c r="Q9" s="43">
        <f t="shared" si="0"/>
        <v>9814</v>
      </c>
      <c r="R9" s="49">
        <f t="shared" si="1"/>
        <v>10425</v>
      </c>
    </row>
    <row r="10" spans="1:18">
      <c r="B10" s="19" t="s">
        <v>43</v>
      </c>
      <c r="C10" s="20" t="s">
        <v>38</v>
      </c>
      <c r="D10" s="5" t="s">
        <v>44</v>
      </c>
      <c r="E10" s="25"/>
      <c r="F10" s="26" t="s">
        <v>143</v>
      </c>
      <c r="G10" s="28"/>
      <c r="H10" s="24">
        <f>IF($F10="","",INDEX(Org版マスタ!$C$7:$X$105,MATCH(ROW()-ROW($H$6)+1,Org版マスタ!$Y$7:$Y$105,0),MATCH($F10,Org版マスタ!$C$5:$X$5,0)))</f>
        <v>5</v>
      </c>
      <c r="I10" s="38" t="str">
        <f t="shared" si="2"/>
        <v/>
      </c>
      <c r="J10" s="39">
        <f t="shared" si="3"/>
        <v>13</v>
      </c>
      <c r="K10" s="40">
        <f t="shared" si="4"/>
        <v>14</v>
      </c>
      <c r="L10" s="41">
        <f t="shared" si="5"/>
        <v>15</v>
      </c>
      <c r="M10" s="45">
        <f t="shared" si="9"/>
        <v>77</v>
      </c>
      <c r="N10" s="43">
        <f t="shared" si="6"/>
        <v>82</v>
      </c>
      <c r="O10" s="46">
        <f t="shared" si="7"/>
        <v>87</v>
      </c>
      <c r="P10" s="42">
        <f t="shared" si="8"/>
        <v>9243</v>
      </c>
      <c r="Q10" s="43">
        <f t="shared" si="0"/>
        <v>9802</v>
      </c>
      <c r="R10" s="49">
        <f t="shared" si="1"/>
        <v>10412</v>
      </c>
    </row>
    <row r="11" spans="1:18">
      <c r="B11" s="19" t="s">
        <v>44</v>
      </c>
      <c r="C11" s="20" t="s">
        <v>38</v>
      </c>
      <c r="D11" s="5" t="s">
        <v>45</v>
      </c>
      <c r="E11" s="25"/>
      <c r="F11" s="26" t="s">
        <v>143</v>
      </c>
      <c r="G11" s="28"/>
      <c r="H11" s="24">
        <f>IF($F11="","",INDEX(Org版マスタ!$C$7:$X$105,MATCH(ROW()-ROW($H$6)+1,Org版マスタ!$Y$7:$Y$105,0),MATCH($F11,Org版マスタ!$C$5:$X$5,0)))</f>
        <v>5</v>
      </c>
      <c r="I11" s="38" t="str">
        <f t="shared" si="2"/>
        <v/>
      </c>
      <c r="J11" s="39">
        <f t="shared" si="3"/>
        <v>15</v>
      </c>
      <c r="K11" s="40">
        <f t="shared" si="4"/>
        <v>16</v>
      </c>
      <c r="L11" s="41">
        <f t="shared" si="5"/>
        <v>17</v>
      </c>
      <c r="M11" s="45">
        <f t="shared" si="9"/>
        <v>92</v>
      </c>
      <c r="N11" s="43">
        <f t="shared" si="6"/>
        <v>98</v>
      </c>
      <c r="O11" s="46">
        <f t="shared" si="7"/>
        <v>104</v>
      </c>
      <c r="P11" s="42">
        <f t="shared" si="8"/>
        <v>9230</v>
      </c>
      <c r="Q11" s="43">
        <f t="shared" si="0"/>
        <v>9788</v>
      </c>
      <c r="R11" s="49">
        <f t="shared" si="1"/>
        <v>10397</v>
      </c>
    </row>
    <row r="12" spans="1:18">
      <c r="B12" s="19" t="s">
        <v>45</v>
      </c>
      <c r="C12" s="20" t="s">
        <v>38</v>
      </c>
      <c r="D12" s="5" t="s">
        <v>46</v>
      </c>
      <c r="E12" s="25"/>
      <c r="F12" s="26" t="s">
        <v>143</v>
      </c>
      <c r="G12" s="28"/>
      <c r="H12" s="24">
        <f>IF($F12="","",INDEX(Org版マスタ!$C$7:$X$105,MATCH(ROW()-ROW($H$6)+1,Org版マスタ!$Y$7:$Y$105,0),MATCH($F12,Org版マスタ!$C$5:$X$5,0)))</f>
        <v>5</v>
      </c>
      <c r="I12" s="38" t="str">
        <f t="shared" si="2"/>
        <v/>
      </c>
      <c r="J12" s="39">
        <f t="shared" si="3"/>
        <v>17</v>
      </c>
      <c r="K12" s="40">
        <f t="shared" si="4"/>
        <v>18</v>
      </c>
      <c r="L12" s="41">
        <f t="shared" si="5"/>
        <v>19</v>
      </c>
      <c r="M12" s="45">
        <f t="shared" si="9"/>
        <v>109</v>
      </c>
      <c r="N12" s="43">
        <f t="shared" si="6"/>
        <v>116</v>
      </c>
      <c r="O12" s="46">
        <f t="shared" si="7"/>
        <v>123</v>
      </c>
      <c r="P12" s="42">
        <f t="shared" si="8"/>
        <v>9215</v>
      </c>
      <c r="Q12" s="43">
        <f t="shared" si="0"/>
        <v>9772</v>
      </c>
      <c r="R12" s="49">
        <f t="shared" si="1"/>
        <v>10380</v>
      </c>
    </row>
    <row r="13" spans="1:18">
      <c r="B13" s="19" t="s">
        <v>46</v>
      </c>
      <c r="C13" s="20" t="s">
        <v>38</v>
      </c>
      <c r="D13" s="5" t="s">
        <v>47</v>
      </c>
      <c r="E13" s="25"/>
      <c r="F13" s="26" t="s">
        <v>143</v>
      </c>
      <c r="G13" s="28"/>
      <c r="H13" s="24">
        <f>IF($F13="","",INDEX(Org版マスタ!$C$7:$X$105,MATCH(ROW()-ROW($H$6)+1,Org版マスタ!$Y$7:$Y$105,0),MATCH($F13,Org版マスタ!$C$5:$X$5,0)))</f>
        <v>5</v>
      </c>
      <c r="I13" s="38" t="str">
        <f t="shared" si="2"/>
        <v/>
      </c>
      <c r="J13" s="39">
        <f t="shared" si="3"/>
        <v>19</v>
      </c>
      <c r="K13" s="40">
        <f t="shared" si="4"/>
        <v>20</v>
      </c>
      <c r="L13" s="41">
        <f t="shared" si="5"/>
        <v>21</v>
      </c>
      <c r="M13" s="45">
        <f t="shared" si="9"/>
        <v>128</v>
      </c>
      <c r="N13" s="43">
        <f t="shared" si="6"/>
        <v>136</v>
      </c>
      <c r="O13" s="46">
        <f t="shared" si="7"/>
        <v>144</v>
      </c>
      <c r="P13" s="42">
        <f t="shared" si="8"/>
        <v>9198</v>
      </c>
      <c r="Q13" s="43">
        <f t="shared" si="0"/>
        <v>9754</v>
      </c>
      <c r="R13" s="49">
        <f t="shared" si="1"/>
        <v>10361</v>
      </c>
    </row>
    <row r="14" spans="1:18">
      <c r="B14" s="19" t="s">
        <v>47</v>
      </c>
      <c r="C14" s="20" t="s">
        <v>38</v>
      </c>
      <c r="D14" s="5" t="s">
        <v>48</v>
      </c>
      <c r="E14" s="25"/>
      <c r="F14" s="26" t="s">
        <v>143</v>
      </c>
      <c r="G14" s="28"/>
      <c r="H14" s="24">
        <f>IF($F14="","",INDEX(Org版マスタ!$C$7:$X$105,MATCH(ROW()-ROW($H$6)+1,Org版マスタ!$Y$7:$Y$105,0),MATCH($F14,Org版マスタ!$C$5:$X$5,0)))</f>
        <v>6</v>
      </c>
      <c r="I14" s="38" t="str">
        <f t="shared" si="2"/>
        <v/>
      </c>
      <c r="J14" s="39">
        <f t="shared" si="3"/>
        <v>22</v>
      </c>
      <c r="K14" s="40">
        <f t="shared" si="4"/>
        <v>23</v>
      </c>
      <c r="L14" s="41">
        <f t="shared" si="5"/>
        <v>25</v>
      </c>
      <c r="M14" s="45">
        <f t="shared" si="9"/>
        <v>150</v>
      </c>
      <c r="N14" s="43">
        <f t="shared" si="6"/>
        <v>159</v>
      </c>
      <c r="O14" s="46">
        <f t="shared" si="7"/>
        <v>169</v>
      </c>
      <c r="P14" s="42">
        <f t="shared" si="8"/>
        <v>9179</v>
      </c>
      <c r="Q14" s="43">
        <f t="shared" si="0"/>
        <v>9734</v>
      </c>
      <c r="R14" s="49">
        <f t="shared" si="1"/>
        <v>10340</v>
      </c>
    </row>
    <row r="15" spans="1:18">
      <c r="B15" s="19" t="s">
        <v>48</v>
      </c>
      <c r="C15" s="20" t="s">
        <v>38</v>
      </c>
      <c r="D15" s="5" t="s">
        <v>49</v>
      </c>
      <c r="E15" s="25"/>
      <c r="F15" s="26" t="s">
        <v>143</v>
      </c>
      <c r="G15" s="28"/>
      <c r="H15" s="24">
        <f>IF($F15="","",INDEX(Org版マスタ!$C$7:$X$105,MATCH(ROW()-ROW($H$6)+1,Org版マスタ!$Y$7:$Y$105,0),MATCH($F15,Org版マスタ!$C$5:$X$5,0)))</f>
        <v>6</v>
      </c>
      <c r="I15" s="38" t="str">
        <f t="shared" si="2"/>
        <v/>
      </c>
      <c r="J15" s="39">
        <f t="shared" si="3"/>
        <v>24</v>
      </c>
      <c r="K15" s="40">
        <f t="shared" si="4"/>
        <v>25</v>
      </c>
      <c r="L15" s="41">
        <f t="shared" si="5"/>
        <v>27</v>
      </c>
      <c r="M15" s="45">
        <f t="shared" si="9"/>
        <v>174</v>
      </c>
      <c r="N15" s="43">
        <f t="shared" si="6"/>
        <v>184</v>
      </c>
      <c r="O15" s="46">
        <f t="shared" si="7"/>
        <v>196</v>
      </c>
      <c r="P15" s="42">
        <f t="shared" si="8"/>
        <v>9157</v>
      </c>
      <c r="Q15" s="43">
        <f t="shared" si="0"/>
        <v>9711</v>
      </c>
      <c r="R15" s="49">
        <f t="shared" si="1"/>
        <v>10315</v>
      </c>
    </row>
    <row r="16" spans="1:18">
      <c r="B16" s="19" t="s">
        <v>49</v>
      </c>
      <c r="C16" s="20" t="s">
        <v>38</v>
      </c>
      <c r="D16" s="5" t="s">
        <v>51</v>
      </c>
      <c r="E16" s="25"/>
      <c r="F16" s="26" t="s">
        <v>143</v>
      </c>
      <c r="G16" s="28"/>
      <c r="H16" s="24">
        <f>IF($F16="","",INDEX(Org版マスタ!$C$7:$X$105,MATCH(ROW()-ROW($H$6)+1,Org版マスタ!$Y$7:$Y$105,0),MATCH($F16,Org版マスタ!$C$5:$X$5,0)))</f>
        <v>6</v>
      </c>
      <c r="I16" s="38" t="str">
        <f t="shared" si="2"/>
        <v/>
      </c>
      <c r="J16" s="39">
        <f t="shared" si="3"/>
        <v>26</v>
      </c>
      <c r="K16" s="40">
        <f t="shared" si="4"/>
        <v>27</v>
      </c>
      <c r="L16" s="41">
        <f t="shared" si="5"/>
        <v>29</v>
      </c>
      <c r="M16" s="45">
        <f t="shared" si="9"/>
        <v>200</v>
      </c>
      <c r="N16" s="43">
        <f t="shared" si="6"/>
        <v>211</v>
      </c>
      <c r="O16" s="46">
        <f t="shared" si="7"/>
        <v>225</v>
      </c>
      <c r="P16" s="42">
        <f t="shared" si="8"/>
        <v>9133</v>
      </c>
      <c r="Q16" s="43">
        <f t="shared" si="0"/>
        <v>9686</v>
      </c>
      <c r="R16" s="49">
        <f t="shared" si="1"/>
        <v>10288</v>
      </c>
    </row>
    <row r="17" spans="2:18">
      <c r="B17" s="19" t="s">
        <v>51</v>
      </c>
      <c r="C17" s="20" t="s">
        <v>38</v>
      </c>
      <c r="D17" s="5" t="s">
        <v>52</v>
      </c>
      <c r="E17" s="25"/>
      <c r="F17" s="26" t="s">
        <v>143</v>
      </c>
      <c r="G17" s="28"/>
      <c r="H17" s="24">
        <f>IF($F17="","",INDEX(Org版マスタ!$C$7:$X$105,MATCH(ROW()-ROW($H$6)+1,Org版マスタ!$Y$7:$Y$105,0),MATCH($F17,Org版マスタ!$C$5:$X$5,0)))</f>
        <v>6</v>
      </c>
      <c r="I17" s="38" t="str">
        <f t="shared" si="2"/>
        <v/>
      </c>
      <c r="J17" s="39">
        <f t="shared" si="3"/>
        <v>28</v>
      </c>
      <c r="K17" s="40">
        <f t="shared" si="4"/>
        <v>29</v>
      </c>
      <c r="L17" s="41">
        <f t="shared" si="5"/>
        <v>31</v>
      </c>
      <c r="M17" s="45">
        <f t="shared" si="9"/>
        <v>228</v>
      </c>
      <c r="N17" s="43">
        <f t="shared" si="6"/>
        <v>240</v>
      </c>
      <c r="O17" s="46">
        <f t="shared" si="7"/>
        <v>256</v>
      </c>
      <c r="P17" s="42">
        <f t="shared" si="8"/>
        <v>9107</v>
      </c>
      <c r="Q17" s="43">
        <f t="shared" si="0"/>
        <v>9659</v>
      </c>
      <c r="R17" s="49">
        <f t="shared" si="1"/>
        <v>10259</v>
      </c>
    </row>
    <row r="18" spans="2:18">
      <c r="B18" s="19" t="s">
        <v>52</v>
      </c>
      <c r="C18" s="20" t="s">
        <v>38</v>
      </c>
      <c r="D18" s="5" t="s">
        <v>53</v>
      </c>
      <c r="E18" s="25"/>
      <c r="F18" s="26" t="s">
        <v>143</v>
      </c>
      <c r="G18" s="28"/>
      <c r="H18" s="24">
        <f>IF($F18="","",INDEX(Org版マスタ!$C$7:$X$105,MATCH(ROW()-ROW($H$6)+1,Org版マスタ!$Y$7:$Y$105,0),MATCH($F18,Org版マスタ!$C$5:$X$5,0)))</f>
        <v>6</v>
      </c>
      <c r="I18" s="38" t="str">
        <f t="shared" si="2"/>
        <v/>
      </c>
      <c r="J18" s="39">
        <f t="shared" si="3"/>
        <v>30</v>
      </c>
      <c r="K18" s="40">
        <f t="shared" si="4"/>
        <v>31</v>
      </c>
      <c r="L18" s="41">
        <f t="shared" si="5"/>
        <v>33</v>
      </c>
      <c r="M18" s="45">
        <f t="shared" si="9"/>
        <v>258</v>
      </c>
      <c r="N18" s="43">
        <f t="shared" si="6"/>
        <v>271</v>
      </c>
      <c r="O18" s="46">
        <f t="shared" si="7"/>
        <v>289</v>
      </c>
      <c r="P18" s="42">
        <f t="shared" si="8"/>
        <v>9079</v>
      </c>
      <c r="Q18" s="43">
        <f t="shared" si="0"/>
        <v>9630</v>
      </c>
      <c r="R18" s="49">
        <f t="shared" si="1"/>
        <v>10228</v>
      </c>
    </row>
    <row r="19" spans="2:18">
      <c r="B19" s="19" t="s">
        <v>53</v>
      </c>
      <c r="C19" s="20" t="s">
        <v>38</v>
      </c>
      <c r="D19" s="5" t="s">
        <v>54</v>
      </c>
      <c r="E19" s="25"/>
      <c r="F19" s="26" t="s">
        <v>143</v>
      </c>
      <c r="G19" s="28"/>
      <c r="H19" s="24">
        <f>IF($F19="","",INDEX(Org版マスタ!$C$7:$X$105,MATCH(ROW()-ROW($H$6)+1,Org版マスタ!$Y$7:$Y$105,0),MATCH($F19,Org版マスタ!$C$5:$X$5,0)))</f>
        <v>6</v>
      </c>
      <c r="I19" s="38" t="str">
        <f t="shared" si="2"/>
        <v/>
      </c>
      <c r="J19" s="39">
        <f t="shared" si="3"/>
        <v>32</v>
      </c>
      <c r="K19" s="40">
        <f t="shared" si="4"/>
        <v>33</v>
      </c>
      <c r="L19" s="41">
        <f t="shared" si="5"/>
        <v>35</v>
      </c>
      <c r="M19" s="45">
        <f t="shared" si="9"/>
        <v>290</v>
      </c>
      <c r="N19" s="43">
        <f t="shared" si="6"/>
        <v>304</v>
      </c>
      <c r="O19" s="46">
        <f t="shared" si="7"/>
        <v>324</v>
      </c>
      <c r="P19" s="42">
        <f t="shared" si="8"/>
        <v>9049</v>
      </c>
      <c r="Q19" s="43">
        <f t="shared" si="0"/>
        <v>9599</v>
      </c>
      <c r="R19" s="49">
        <f t="shared" si="1"/>
        <v>10195</v>
      </c>
    </row>
    <row r="20" spans="2:18">
      <c r="B20" s="19" t="s">
        <v>54</v>
      </c>
      <c r="C20" s="20" t="s">
        <v>38</v>
      </c>
      <c r="D20" s="5" t="s">
        <v>55</v>
      </c>
      <c r="E20" s="25"/>
      <c r="F20" s="26" t="s">
        <v>143</v>
      </c>
      <c r="G20" s="28"/>
      <c r="H20" s="24">
        <f>IF($F20="","",INDEX(Org版マスタ!$C$7:$X$105,MATCH(ROW()-ROW($H$6)+1,Org版マスタ!$Y$7:$Y$105,0),MATCH($F20,Org版マスタ!$C$5:$X$5,0)))</f>
        <v>6</v>
      </c>
      <c r="I20" s="38" t="str">
        <f t="shared" si="2"/>
        <v/>
      </c>
      <c r="J20" s="39">
        <f t="shared" si="3"/>
        <v>34</v>
      </c>
      <c r="K20" s="40">
        <f t="shared" si="4"/>
        <v>35</v>
      </c>
      <c r="L20" s="41">
        <f t="shared" si="5"/>
        <v>37</v>
      </c>
      <c r="M20" s="45">
        <f t="shared" si="9"/>
        <v>324</v>
      </c>
      <c r="N20" s="43">
        <f t="shared" si="6"/>
        <v>339</v>
      </c>
      <c r="O20" s="46">
        <f t="shared" si="7"/>
        <v>361</v>
      </c>
      <c r="P20" s="42">
        <f t="shared" si="8"/>
        <v>9017</v>
      </c>
      <c r="Q20" s="43">
        <f t="shared" si="0"/>
        <v>9566</v>
      </c>
      <c r="R20" s="49">
        <f t="shared" si="1"/>
        <v>10160</v>
      </c>
    </row>
    <row r="21" spans="2:18">
      <c r="B21" s="19" t="s">
        <v>55</v>
      </c>
      <c r="C21" s="20" t="s">
        <v>38</v>
      </c>
      <c r="D21" s="5" t="s">
        <v>56</v>
      </c>
      <c r="E21" s="25"/>
      <c r="F21" s="26" t="s">
        <v>143</v>
      </c>
      <c r="G21" s="28"/>
      <c r="H21" s="24">
        <f>IF($F21="","",INDEX(Org版マスタ!$C$7:$X$105,MATCH(ROW()-ROW($H$6)+1,Org版マスタ!$Y$7:$Y$105,0),MATCH($F21,Org版マスタ!$C$5:$X$5,0)))</f>
        <v>6</v>
      </c>
      <c r="I21" s="38" t="str">
        <f t="shared" si="2"/>
        <v/>
      </c>
      <c r="J21" s="39">
        <f t="shared" si="3"/>
        <v>36</v>
      </c>
      <c r="K21" s="40">
        <f t="shared" si="4"/>
        <v>37</v>
      </c>
      <c r="L21" s="41">
        <f t="shared" si="5"/>
        <v>39</v>
      </c>
      <c r="M21" s="45">
        <f t="shared" si="9"/>
        <v>360</v>
      </c>
      <c r="N21" s="43">
        <f t="shared" si="6"/>
        <v>376</v>
      </c>
      <c r="O21" s="46">
        <f t="shared" si="7"/>
        <v>400</v>
      </c>
      <c r="P21" s="42">
        <f t="shared" si="8"/>
        <v>8983</v>
      </c>
      <c r="Q21" s="43">
        <f t="shared" si="0"/>
        <v>9531</v>
      </c>
      <c r="R21" s="49">
        <f t="shared" si="1"/>
        <v>10123</v>
      </c>
    </row>
    <row r="22" spans="2:18">
      <c r="B22" s="19" t="s">
        <v>56</v>
      </c>
      <c r="C22" s="20" t="s">
        <v>38</v>
      </c>
      <c r="D22" s="5" t="s">
        <v>57</v>
      </c>
      <c r="E22" s="25"/>
      <c r="F22" s="26" t="s">
        <v>143</v>
      </c>
      <c r="G22" s="28"/>
      <c r="H22" s="24">
        <f>IF($F22="","",INDEX(Org版マスタ!$C$7:$X$105,MATCH(ROW()-ROW($H$6)+1,Org版マスタ!$Y$7:$Y$105,0),MATCH($F22,Org版マスタ!$C$5:$X$5,0)))</f>
        <v>6</v>
      </c>
      <c r="I22" s="38" t="str">
        <f t="shared" si="2"/>
        <v/>
      </c>
      <c r="J22" s="39">
        <f t="shared" si="3"/>
        <v>38</v>
      </c>
      <c r="K22" s="40">
        <f t="shared" si="4"/>
        <v>39</v>
      </c>
      <c r="L22" s="41">
        <f t="shared" si="5"/>
        <v>41</v>
      </c>
      <c r="M22" s="45">
        <f t="shared" si="9"/>
        <v>398</v>
      </c>
      <c r="N22" s="43">
        <f t="shared" si="6"/>
        <v>415</v>
      </c>
      <c r="O22" s="46">
        <f t="shared" si="7"/>
        <v>441</v>
      </c>
      <c r="P22" s="42">
        <f t="shared" si="8"/>
        <v>8947</v>
      </c>
      <c r="Q22" s="43">
        <f t="shared" si="0"/>
        <v>9494</v>
      </c>
      <c r="R22" s="49">
        <f t="shared" si="1"/>
        <v>10084</v>
      </c>
    </row>
    <row r="23" spans="2:18">
      <c r="B23" s="19" t="s">
        <v>57</v>
      </c>
      <c r="C23" s="20" t="s">
        <v>38</v>
      </c>
      <c r="D23" s="5" t="s">
        <v>58</v>
      </c>
      <c r="E23" s="25"/>
      <c r="F23" s="26" t="s">
        <v>143</v>
      </c>
      <c r="G23" s="28"/>
      <c r="H23" s="24">
        <f>IF($F23="","",INDEX(Org版マスタ!$C$7:$X$105,MATCH(ROW()-ROW($H$6)+1,Org版マスタ!$Y$7:$Y$105,0),MATCH($F23,Org版マスタ!$C$5:$X$5,0)))</f>
        <v>6</v>
      </c>
      <c r="I23" s="38" t="str">
        <f t="shared" si="2"/>
        <v/>
      </c>
      <c r="J23" s="39">
        <f t="shared" si="3"/>
        <v>40</v>
      </c>
      <c r="K23" s="40">
        <f t="shared" si="4"/>
        <v>41</v>
      </c>
      <c r="L23" s="41">
        <f t="shared" si="5"/>
        <v>43</v>
      </c>
      <c r="M23" s="45">
        <f t="shared" si="9"/>
        <v>438</v>
      </c>
      <c r="N23" s="43">
        <f t="shared" si="6"/>
        <v>456</v>
      </c>
      <c r="O23" s="46">
        <f t="shared" si="7"/>
        <v>484</v>
      </c>
      <c r="P23" s="42">
        <f t="shared" si="8"/>
        <v>8909</v>
      </c>
      <c r="Q23" s="43">
        <f t="shared" si="0"/>
        <v>9455</v>
      </c>
      <c r="R23" s="49">
        <f t="shared" si="1"/>
        <v>10043</v>
      </c>
    </row>
    <row r="24" spans="2:18">
      <c r="B24" s="19" t="s">
        <v>58</v>
      </c>
      <c r="C24" s="20" t="s">
        <v>38</v>
      </c>
      <c r="D24" s="5" t="s">
        <v>59</v>
      </c>
      <c r="E24" s="25"/>
      <c r="F24" s="26" t="s">
        <v>143</v>
      </c>
      <c r="G24" s="28"/>
      <c r="H24" s="24">
        <f>IF($F24="","",INDEX(Org版マスタ!$C$7:$X$105,MATCH(ROW()-ROW($H$6)+1,Org版マスタ!$Y$7:$Y$105,0),MATCH($F24,Org版マスタ!$C$5:$X$5,0)))</f>
        <v>7</v>
      </c>
      <c r="I24" s="38" t="str">
        <f t="shared" si="2"/>
        <v/>
      </c>
      <c r="J24" s="39">
        <f t="shared" si="3"/>
        <v>43</v>
      </c>
      <c r="K24" s="40">
        <f t="shared" si="4"/>
        <v>44</v>
      </c>
      <c r="L24" s="41">
        <f t="shared" si="5"/>
        <v>46</v>
      </c>
      <c r="M24" s="45">
        <f t="shared" si="9"/>
        <v>481</v>
      </c>
      <c r="N24" s="43">
        <f t="shared" si="6"/>
        <v>500</v>
      </c>
      <c r="O24" s="46">
        <f t="shared" si="7"/>
        <v>530</v>
      </c>
      <c r="P24" s="42">
        <f t="shared" si="8"/>
        <v>8869</v>
      </c>
      <c r="Q24" s="43">
        <f t="shared" si="0"/>
        <v>9414</v>
      </c>
      <c r="R24" s="49">
        <f t="shared" si="1"/>
        <v>10000</v>
      </c>
    </row>
    <row r="25" spans="2:18">
      <c r="B25" s="19" t="s">
        <v>59</v>
      </c>
      <c r="C25" s="20" t="s">
        <v>38</v>
      </c>
      <c r="D25" s="5" t="s">
        <v>60</v>
      </c>
      <c r="E25" s="25"/>
      <c r="F25" s="26" t="s">
        <v>143</v>
      </c>
      <c r="G25" s="28"/>
      <c r="H25" s="24">
        <f>IF($F25="","",INDEX(Org版マスタ!$C$7:$X$105,MATCH(ROW()-ROW($H$6)+1,Org版マスタ!$Y$7:$Y$105,0),MATCH($F25,Org版マスタ!$C$5:$X$5,0)))</f>
        <v>7</v>
      </c>
      <c r="I25" s="38" t="str">
        <f t="shared" si="2"/>
        <v/>
      </c>
      <c r="J25" s="39">
        <f t="shared" si="3"/>
        <v>45</v>
      </c>
      <c r="K25" s="40">
        <f t="shared" si="4"/>
        <v>46</v>
      </c>
      <c r="L25" s="41">
        <f t="shared" si="5"/>
        <v>48</v>
      </c>
      <c r="M25" s="45">
        <f t="shared" si="9"/>
        <v>526</v>
      </c>
      <c r="N25" s="43">
        <f t="shared" si="6"/>
        <v>546</v>
      </c>
      <c r="O25" s="46">
        <f t="shared" si="7"/>
        <v>578</v>
      </c>
      <c r="P25" s="42">
        <f t="shared" si="8"/>
        <v>8826</v>
      </c>
      <c r="Q25" s="43">
        <f t="shared" si="0"/>
        <v>9370</v>
      </c>
      <c r="R25" s="49">
        <f t="shared" si="1"/>
        <v>9954</v>
      </c>
    </row>
    <row r="26" spans="2:18">
      <c r="B26" s="19" t="s">
        <v>60</v>
      </c>
      <c r="C26" s="20" t="s">
        <v>38</v>
      </c>
      <c r="D26" s="5" t="s">
        <v>61</v>
      </c>
      <c r="E26" s="25"/>
      <c r="F26" s="26" t="s">
        <v>143</v>
      </c>
      <c r="G26" s="28"/>
      <c r="H26" s="24">
        <f>IF($F26="","",INDEX(Org版マスタ!$C$7:$X$105,MATCH(ROW()-ROW($H$6)+1,Org版マスタ!$Y$7:$Y$105,0),MATCH($F26,Org版マスタ!$C$5:$X$5,0)))</f>
        <v>7</v>
      </c>
      <c r="I26" s="38" t="str">
        <f t="shared" si="2"/>
        <v/>
      </c>
      <c r="J26" s="39">
        <f t="shared" si="3"/>
        <v>47</v>
      </c>
      <c r="K26" s="40">
        <f t="shared" si="4"/>
        <v>48</v>
      </c>
      <c r="L26" s="41">
        <f t="shared" si="5"/>
        <v>50</v>
      </c>
      <c r="M26" s="45">
        <f t="shared" si="9"/>
        <v>573</v>
      </c>
      <c r="N26" s="43">
        <f t="shared" si="6"/>
        <v>594</v>
      </c>
      <c r="O26" s="46">
        <f t="shared" si="7"/>
        <v>628</v>
      </c>
      <c r="P26" s="42">
        <f t="shared" si="8"/>
        <v>8781</v>
      </c>
      <c r="Q26" s="43">
        <f t="shared" si="0"/>
        <v>9324</v>
      </c>
      <c r="R26" s="49">
        <f t="shared" si="1"/>
        <v>9906</v>
      </c>
    </row>
    <row r="27" spans="2:18">
      <c r="B27" s="19" t="s">
        <v>61</v>
      </c>
      <c r="C27" s="20" t="s">
        <v>38</v>
      </c>
      <c r="D27" s="5" t="s">
        <v>62</v>
      </c>
      <c r="E27" s="25"/>
      <c r="F27" s="26" t="s">
        <v>143</v>
      </c>
      <c r="G27" s="28"/>
      <c r="H27" s="24">
        <f>IF($F27="","",INDEX(Org版マスタ!$C$7:$X$105,MATCH(ROW()-ROW($H$6)+1,Org版マスタ!$Y$7:$Y$105,0),MATCH($F27,Org版マスタ!$C$5:$X$5,0)))</f>
        <v>7</v>
      </c>
      <c r="I27" s="38" t="str">
        <f t="shared" si="2"/>
        <v/>
      </c>
      <c r="J27" s="39">
        <f t="shared" si="3"/>
        <v>49</v>
      </c>
      <c r="K27" s="40">
        <f t="shared" si="4"/>
        <v>50</v>
      </c>
      <c r="L27" s="41">
        <f t="shared" si="5"/>
        <v>52</v>
      </c>
      <c r="M27" s="45">
        <f t="shared" si="9"/>
        <v>622</v>
      </c>
      <c r="N27" s="43">
        <f t="shared" si="6"/>
        <v>644</v>
      </c>
      <c r="O27" s="46">
        <f t="shared" si="7"/>
        <v>680</v>
      </c>
      <c r="P27" s="42">
        <f t="shared" si="8"/>
        <v>8734</v>
      </c>
      <c r="Q27" s="43">
        <f t="shared" si="0"/>
        <v>9276</v>
      </c>
      <c r="R27" s="49">
        <f t="shared" si="1"/>
        <v>9856</v>
      </c>
    </row>
    <row r="28" spans="2:18">
      <c r="B28" s="19" t="s">
        <v>62</v>
      </c>
      <c r="C28" s="20" t="s">
        <v>38</v>
      </c>
      <c r="D28" s="5" t="s">
        <v>63</v>
      </c>
      <c r="E28" s="25"/>
      <c r="F28" s="26" t="s">
        <v>143</v>
      </c>
      <c r="G28" s="28"/>
      <c r="H28" s="24">
        <f>IF($F28="","",INDEX(Org版マスタ!$C$7:$X$105,MATCH(ROW()-ROW($H$6)+1,Org版マスタ!$Y$7:$Y$105,0),MATCH($F28,Org版マスタ!$C$5:$X$5,0)))</f>
        <v>7</v>
      </c>
      <c r="I28" s="38" t="str">
        <f t="shared" si="2"/>
        <v/>
      </c>
      <c r="J28" s="39">
        <f t="shared" si="3"/>
        <v>51</v>
      </c>
      <c r="K28" s="40">
        <f t="shared" si="4"/>
        <v>52</v>
      </c>
      <c r="L28" s="41">
        <f t="shared" si="5"/>
        <v>54</v>
      </c>
      <c r="M28" s="45">
        <f t="shared" si="9"/>
        <v>673</v>
      </c>
      <c r="N28" s="43">
        <f t="shared" si="6"/>
        <v>696</v>
      </c>
      <c r="O28" s="46">
        <f t="shared" si="7"/>
        <v>734</v>
      </c>
      <c r="P28" s="42">
        <f t="shared" si="8"/>
        <v>8685</v>
      </c>
      <c r="Q28" s="43">
        <f t="shared" si="0"/>
        <v>9226</v>
      </c>
      <c r="R28" s="49">
        <f t="shared" si="1"/>
        <v>9804</v>
      </c>
    </row>
    <row r="29" spans="2:18">
      <c r="B29" s="19" t="s">
        <v>63</v>
      </c>
      <c r="C29" s="20" t="s">
        <v>38</v>
      </c>
      <c r="D29" s="5" t="s">
        <v>64</v>
      </c>
      <c r="E29" s="25"/>
      <c r="F29" s="26" t="s">
        <v>143</v>
      </c>
      <c r="G29" s="28"/>
      <c r="H29" s="24">
        <f>IF($F29="","",INDEX(Org版マスタ!$C$7:$X$105,MATCH(ROW()-ROW($H$6)+1,Org版マスタ!$Y$7:$Y$105,0),MATCH($F29,Org版マスタ!$C$5:$X$5,0)))</f>
        <v>7</v>
      </c>
      <c r="I29" s="38" t="str">
        <f t="shared" si="2"/>
        <v/>
      </c>
      <c r="J29" s="39">
        <f t="shared" si="3"/>
        <v>53</v>
      </c>
      <c r="K29" s="40">
        <f t="shared" si="4"/>
        <v>54</v>
      </c>
      <c r="L29" s="41">
        <f t="shared" si="5"/>
        <v>56</v>
      </c>
      <c r="M29" s="45">
        <f t="shared" si="9"/>
        <v>726</v>
      </c>
      <c r="N29" s="43">
        <f t="shared" si="6"/>
        <v>750</v>
      </c>
      <c r="O29" s="46">
        <f t="shared" si="7"/>
        <v>790</v>
      </c>
      <c r="P29" s="42">
        <f t="shared" si="8"/>
        <v>8634</v>
      </c>
      <c r="Q29" s="43">
        <f t="shared" si="0"/>
        <v>9174</v>
      </c>
      <c r="R29" s="49">
        <f t="shared" si="1"/>
        <v>9750</v>
      </c>
    </row>
    <row r="30" spans="2:18">
      <c r="B30" s="19" t="s">
        <v>64</v>
      </c>
      <c r="C30" s="20" t="s">
        <v>38</v>
      </c>
      <c r="D30" s="5" t="s">
        <v>65</v>
      </c>
      <c r="E30" s="25"/>
      <c r="F30" s="26" t="s">
        <v>143</v>
      </c>
      <c r="G30" s="28"/>
      <c r="H30" s="24">
        <f>IF($F30="","",INDEX(Org版マスタ!$C$7:$X$105,MATCH(ROW()-ROW($H$6)+1,Org版マスタ!$Y$7:$Y$105,0),MATCH($F30,Org版マスタ!$C$5:$X$5,0)))</f>
        <v>7</v>
      </c>
      <c r="I30" s="38" t="str">
        <f t="shared" si="2"/>
        <v/>
      </c>
      <c r="J30" s="39">
        <f t="shared" si="3"/>
        <v>55</v>
      </c>
      <c r="K30" s="40">
        <f t="shared" si="4"/>
        <v>56</v>
      </c>
      <c r="L30" s="41">
        <f t="shared" si="5"/>
        <v>58</v>
      </c>
      <c r="M30" s="45">
        <f t="shared" si="9"/>
        <v>781</v>
      </c>
      <c r="N30" s="43">
        <f t="shared" si="6"/>
        <v>806</v>
      </c>
      <c r="O30" s="46">
        <f t="shared" si="7"/>
        <v>848</v>
      </c>
      <c r="P30" s="42">
        <f t="shared" si="8"/>
        <v>8581</v>
      </c>
      <c r="Q30" s="43">
        <f t="shared" si="0"/>
        <v>9120</v>
      </c>
      <c r="R30" s="49">
        <f t="shared" si="1"/>
        <v>9694</v>
      </c>
    </row>
    <row r="31" spans="2:18">
      <c r="B31" s="19" t="s">
        <v>65</v>
      </c>
      <c r="C31" s="20" t="s">
        <v>38</v>
      </c>
      <c r="D31" s="5" t="s">
        <v>67</v>
      </c>
      <c r="E31" s="25"/>
      <c r="F31" s="26" t="s">
        <v>143</v>
      </c>
      <c r="G31" s="28"/>
      <c r="H31" s="24">
        <f>IF($F31="","",INDEX(Org版マスタ!$C$7:$X$105,MATCH(ROW()-ROW($H$6)+1,Org版マスタ!$Y$7:$Y$105,0),MATCH($F31,Org版マスタ!$C$5:$X$5,0)))</f>
        <v>7</v>
      </c>
      <c r="I31" s="38" t="str">
        <f t="shared" si="2"/>
        <v/>
      </c>
      <c r="J31" s="39">
        <f t="shared" si="3"/>
        <v>57</v>
      </c>
      <c r="K31" s="40">
        <f t="shared" si="4"/>
        <v>58</v>
      </c>
      <c r="L31" s="41">
        <f t="shared" si="5"/>
        <v>60</v>
      </c>
      <c r="M31" s="45">
        <f t="shared" si="9"/>
        <v>838</v>
      </c>
      <c r="N31" s="43">
        <f t="shared" si="6"/>
        <v>864</v>
      </c>
      <c r="O31" s="46">
        <f t="shared" si="7"/>
        <v>908</v>
      </c>
      <c r="P31" s="42">
        <f t="shared" si="8"/>
        <v>8526</v>
      </c>
      <c r="Q31" s="43">
        <f t="shared" si="0"/>
        <v>9064</v>
      </c>
      <c r="R31" s="49">
        <f t="shared" si="1"/>
        <v>9636</v>
      </c>
    </row>
    <row r="32" spans="2:18">
      <c r="B32" s="19" t="s">
        <v>67</v>
      </c>
      <c r="C32" s="20" t="s">
        <v>38</v>
      </c>
      <c r="D32" s="5" t="s">
        <v>68</v>
      </c>
      <c r="E32" s="25"/>
      <c r="F32" s="26" t="s">
        <v>143</v>
      </c>
      <c r="G32" s="28"/>
      <c r="H32" s="24">
        <f>IF($F32="","",INDEX(Org版マスタ!$C$7:$X$105,MATCH(ROW()-ROW($H$6)+1,Org版マスタ!$Y$7:$Y$105,0),MATCH($F32,Org版マスタ!$C$5:$X$5,0)))</f>
        <v>7</v>
      </c>
      <c r="I32" s="38" t="str">
        <f t="shared" si="2"/>
        <v/>
      </c>
      <c r="J32" s="39">
        <f t="shared" si="3"/>
        <v>59</v>
      </c>
      <c r="K32" s="40">
        <f t="shared" si="4"/>
        <v>60</v>
      </c>
      <c r="L32" s="41">
        <f t="shared" si="5"/>
        <v>62</v>
      </c>
      <c r="M32" s="45">
        <f t="shared" si="9"/>
        <v>897</v>
      </c>
      <c r="N32" s="43">
        <f t="shared" si="6"/>
        <v>924</v>
      </c>
      <c r="O32" s="46">
        <f t="shared" si="7"/>
        <v>970</v>
      </c>
      <c r="P32" s="42">
        <f t="shared" si="8"/>
        <v>8469</v>
      </c>
      <c r="Q32" s="43">
        <f t="shared" si="0"/>
        <v>9006</v>
      </c>
      <c r="R32" s="49">
        <f t="shared" si="1"/>
        <v>9576</v>
      </c>
    </row>
    <row r="33" spans="2:18">
      <c r="B33" s="19" t="s">
        <v>68</v>
      </c>
      <c r="C33" s="20" t="s">
        <v>38</v>
      </c>
      <c r="D33" s="5" t="s">
        <v>69</v>
      </c>
      <c r="E33" s="25"/>
      <c r="F33" s="26" t="s">
        <v>143</v>
      </c>
      <c r="G33" s="28"/>
      <c r="H33" s="24">
        <f>IF($F33="","",INDEX(Org版マスタ!$C$7:$X$105,MATCH(ROW()-ROW($H$6)+1,Org版マスタ!$Y$7:$Y$105,0),MATCH($F33,Org版マスタ!$C$5:$X$5,0)))</f>
        <v>7</v>
      </c>
      <c r="I33" s="38" t="str">
        <f t="shared" si="2"/>
        <v/>
      </c>
      <c r="J33" s="39">
        <f t="shared" si="3"/>
        <v>61</v>
      </c>
      <c r="K33" s="40">
        <f t="shared" si="4"/>
        <v>62</v>
      </c>
      <c r="L33" s="41">
        <f t="shared" si="5"/>
        <v>64</v>
      </c>
      <c r="M33" s="45">
        <f t="shared" si="9"/>
        <v>958</v>
      </c>
      <c r="N33" s="43">
        <f t="shared" si="6"/>
        <v>986</v>
      </c>
      <c r="O33" s="46">
        <f t="shared" si="7"/>
        <v>1034</v>
      </c>
      <c r="P33" s="42">
        <f t="shared" si="8"/>
        <v>8410</v>
      </c>
      <c r="Q33" s="43">
        <f t="shared" si="0"/>
        <v>8946</v>
      </c>
      <c r="R33" s="49">
        <f t="shared" si="1"/>
        <v>9514</v>
      </c>
    </row>
    <row r="34" spans="2:18">
      <c r="B34" s="19" t="s">
        <v>69</v>
      </c>
      <c r="C34" s="20" t="s">
        <v>38</v>
      </c>
      <c r="D34" s="5" t="s">
        <v>70</v>
      </c>
      <c r="E34" s="25"/>
      <c r="F34" s="26" t="s">
        <v>143</v>
      </c>
      <c r="G34" s="28"/>
      <c r="H34" s="24">
        <f>IF($F34="","",INDEX(Org版マスタ!$C$7:$X$105,MATCH(ROW()-ROW($H$6)+1,Org版マスタ!$Y$7:$Y$105,0),MATCH($F34,Org版マスタ!$C$5:$X$5,0)))</f>
        <v>8</v>
      </c>
      <c r="I34" s="38" t="str">
        <f t="shared" si="2"/>
        <v/>
      </c>
      <c r="J34" s="39">
        <f t="shared" si="3"/>
        <v>64</v>
      </c>
      <c r="K34" s="40">
        <f t="shared" si="4"/>
        <v>66</v>
      </c>
      <c r="L34" s="41">
        <f t="shared" si="5"/>
        <v>68</v>
      </c>
      <c r="M34" s="45">
        <f t="shared" si="9"/>
        <v>1022</v>
      </c>
      <c r="N34" s="43">
        <f t="shared" si="6"/>
        <v>1052</v>
      </c>
      <c r="O34" s="46">
        <f t="shared" si="7"/>
        <v>1102</v>
      </c>
      <c r="P34" s="42">
        <f t="shared" si="8"/>
        <v>8349</v>
      </c>
      <c r="Q34" s="43">
        <f t="shared" si="0"/>
        <v>8884</v>
      </c>
      <c r="R34" s="49">
        <f t="shared" si="1"/>
        <v>9450</v>
      </c>
    </row>
    <row r="35" spans="2:18">
      <c r="B35" s="19" t="s">
        <v>70</v>
      </c>
      <c r="C35" s="20" t="s">
        <v>38</v>
      </c>
      <c r="D35" s="5" t="s">
        <v>71</v>
      </c>
      <c r="E35" s="25"/>
      <c r="F35" s="26" t="s">
        <v>143</v>
      </c>
      <c r="G35" s="28"/>
      <c r="H35" s="24">
        <f>IF($F35="","",INDEX(Org版マスタ!$C$7:$X$105,MATCH(ROW()-ROW($H$6)+1,Org版マスタ!$Y$7:$Y$105,0),MATCH($F35,Org版マスタ!$C$5:$X$5,0)))</f>
        <v>8</v>
      </c>
      <c r="I35" s="38" t="str">
        <f t="shared" si="2"/>
        <v/>
      </c>
      <c r="J35" s="39">
        <f t="shared" si="3"/>
        <v>66</v>
      </c>
      <c r="K35" s="40">
        <f t="shared" si="4"/>
        <v>68</v>
      </c>
      <c r="L35" s="41">
        <f t="shared" si="5"/>
        <v>70</v>
      </c>
      <c r="M35" s="45">
        <f t="shared" si="9"/>
        <v>1088</v>
      </c>
      <c r="N35" s="43">
        <f t="shared" si="6"/>
        <v>1120</v>
      </c>
      <c r="O35" s="46">
        <f t="shared" si="7"/>
        <v>1172</v>
      </c>
      <c r="P35" s="42">
        <f t="shared" si="8"/>
        <v>8285</v>
      </c>
      <c r="Q35" s="43">
        <f t="shared" si="0"/>
        <v>8818</v>
      </c>
      <c r="R35" s="49">
        <f t="shared" si="1"/>
        <v>9382</v>
      </c>
    </row>
    <row r="36" spans="2:18">
      <c r="B36" s="19" t="s">
        <v>71</v>
      </c>
      <c r="C36" s="20" t="s">
        <v>38</v>
      </c>
      <c r="D36" s="5" t="s">
        <v>72</v>
      </c>
      <c r="E36" s="25"/>
      <c r="F36" s="26" t="s">
        <v>143</v>
      </c>
      <c r="G36" s="28"/>
      <c r="H36" s="24">
        <f>IF($F36="","",INDEX(Org版マスタ!$C$7:$X$105,MATCH(ROW()-ROW($H$6)+1,Org版マスタ!$Y$7:$Y$105,0),MATCH($F36,Org版マスタ!$C$5:$X$5,0)))</f>
        <v>8</v>
      </c>
      <c r="I36" s="38" t="str">
        <f t="shared" si="2"/>
        <v/>
      </c>
      <c r="J36" s="39">
        <f t="shared" si="3"/>
        <v>68</v>
      </c>
      <c r="K36" s="40">
        <f t="shared" si="4"/>
        <v>70</v>
      </c>
      <c r="L36" s="41">
        <f t="shared" si="5"/>
        <v>72</v>
      </c>
      <c r="M36" s="45">
        <f t="shared" si="9"/>
        <v>1156</v>
      </c>
      <c r="N36" s="43">
        <f t="shared" si="6"/>
        <v>1190</v>
      </c>
      <c r="O36" s="46">
        <f t="shared" si="7"/>
        <v>1244</v>
      </c>
      <c r="P36" s="42">
        <f t="shared" si="8"/>
        <v>8219</v>
      </c>
      <c r="Q36" s="43">
        <f t="shared" si="0"/>
        <v>8750</v>
      </c>
      <c r="R36" s="49">
        <f t="shared" si="1"/>
        <v>9312</v>
      </c>
    </row>
    <row r="37" spans="2:18">
      <c r="B37" s="19" t="s">
        <v>72</v>
      </c>
      <c r="C37" s="20" t="s">
        <v>38</v>
      </c>
      <c r="D37" s="5" t="s">
        <v>73</v>
      </c>
      <c r="E37" s="25"/>
      <c r="F37" s="26" t="s">
        <v>143</v>
      </c>
      <c r="G37" s="28"/>
      <c r="H37" s="24">
        <f>IF($F37="","",INDEX(Org版マスタ!$C$7:$X$105,MATCH(ROW()-ROW($H$6)+1,Org版マスタ!$Y$7:$Y$105,0),MATCH($F37,Org版マスタ!$C$5:$X$5,0)))</f>
        <v>8</v>
      </c>
      <c r="I37" s="38" t="str">
        <f t="shared" si="2"/>
        <v/>
      </c>
      <c r="J37" s="39">
        <f t="shared" si="3"/>
        <v>70</v>
      </c>
      <c r="K37" s="40">
        <f t="shared" si="4"/>
        <v>72</v>
      </c>
      <c r="L37" s="41">
        <f t="shared" si="5"/>
        <v>74</v>
      </c>
      <c r="M37" s="45">
        <f t="shared" si="9"/>
        <v>1226</v>
      </c>
      <c r="N37" s="43">
        <f t="shared" si="6"/>
        <v>1262</v>
      </c>
      <c r="O37" s="46">
        <f t="shared" si="7"/>
        <v>1318</v>
      </c>
      <c r="P37" s="42">
        <f t="shared" si="8"/>
        <v>8151</v>
      </c>
      <c r="Q37" s="43">
        <f t="shared" si="0"/>
        <v>8680</v>
      </c>
      <c r="R37" s="49">
        <f t="shared" si="1"/>
        <v>9240</v>
      </c>
    </row>
    <row r="38" spans="2:18">
      <c r="B38" s="19" t="s">
        <v>73</v>
      </c>
      <c r="C38" s="20" t="s">
        <v>38</v>
      </c>
      <c r="D38" s="5" t="s">
        <v>74</v>
      </c>
      <c r="E38" s="25"/>
      <c r="F38" s="26" t="s">
        <v>143</v>
      </c>
      <c r="G38" s="28"/>
      <c r="H38" s="24">
        <f>IF($F38="","",INDEX(Org版マスタ!$C$7:$X$105,MATCH(ROW()-ROW($H$6)+1,Org版マスタ!$Y$7:$Y$105,0),MATCH($F38,Org版マスタ!$C$5:$X$5,0)))</f>
        <v>8</v>
      </c>
      <c r="I38" s="38" t="str">
        <f t="shared" si="2"/>
        <v/>
      </c>
      <c r="J38" s="39">
        <f t="shared" si="3"/>
        <v>72</v>
      </c>
      <c r="K38" s="40">
        <f t="shared" si="4"/>
        <v>74</v>
      </c>
      <c r="L38" s="41">
        <f t="shared" si="5"/>
        <v>76</v>
      </c>
      <c r="M38" s="45">
        <f t="shared" si="9"/>
        <v>1298</v>
      </c>
      <c r="N38" s="43">
        <f t="shared" si="6"/>
        <v>1336</v>
      </c>
      <c r="O38" s="46">
        <f t="shared" si="7"/>
        <v>1394</v>
      </c>
      <c r="P38" s="42">
        <f t="shared" si="8"/>
        <v>8081</v>
      </c>
      <c r="Q38" s="43">
        <f t="shared" si="0"/>
        <v>8608</v>
      </c>
      <c r="R38" s="49">
        <f t="shared" si="1"/>
        <v>9166</v>
      </c>
    </row>
    <row r="39" spans="2:18">
      <c r="B39" s="19" t="s">
        <v>74</v>
      </c>
      <c r="C39" s="20" t="s">
        <v>38</v>
      </c>
      <c r="D39" s="5" t="s">
        <v>75</v>
      </c>
      <c r="E39" s="25"/>
      <c r="F39" s="26" t="s">
        <v>143</v>
      </c>
      <c r="G39" s="28"/>
      <c r="H39" s="24">
        <f>IF($F39="","",INDEX(Org版マスタ!$C$7:$X$105,MATCH(ROW()-ROW($H$6)+1,Org版マスタ!$Y$7:$Y$105,0),MATCH($F39,Org版マスタ!$C$5:$X$5,0)))</f>
        <v>8</v>
      </c>
      <c r="I39" s="38" t="str">
        <f t="shared" si="2"/>
        <v/>
      </c>
      <c r="J39" s="39">
        <f t="shared" si="3"/>
        <v>74</v>
      </c>
      <c r="K39" s="40">
        <f t="shared" si="4"/>
        <v>76</v>
      </c>
      <c r="L39" s="41">
        <f t="shared" si="5"/>
        <v>78</v>
      </c>
      <c r="M39" s="45">
        <f t="shared" si="9"/>
        <v>1372</v>
      </c>
      <c r="N39" s="43">
        <f t="shared" si="6"/>
        <v>1412</v>
      </c>
      <c r="O39" s="46">
        <f t="shared" si="7"/>
        <v>1472</v>
      </c>
      <c r="P39" s="42">
        <f t="shared" si="8"/>
        <v>8009</v>
      </c>
      <c r="Q39" s="43">
        <f t="shared" si="0"/>
        <v>8534</v>
      </c>
      <c r="R39" s="49">
        <f t="shared" si="1"/>
        <v>9090</v>
      </c>
    </row>
    <row r="40" spans="2:18">
      <c r="B40" s="19" t="s">
        <v>75</v>
      </c>
      <c r="C40" s="20" t="s">
        <v>38</v>
      </c>
      <c r="D40" s="5" t="s">
        <v>76</v>
      </c>
      <c r="E40" s="25"/>
      <c r="F40" s="26" t="s">
        <v>143</v>
      </c>
      <c r="G40" s="28"/>
      <c r="H40" s="24">
        <f>IF($F40="","",INDEX(Org版マスタ!$C$7:$X$105,MATCH(ROW()-ROW($H$6)+1,Org版マスタ!$Y$7:$Y$105,0),MATCH($F40,Org版マスタ!$C$5:$X$5,0)))</f>
        <v>8</v>
      </c>
      <c r="I40" s="38" t="str">
        <f t="shared" si="2"/>
        <v/>
      </c>
      <c r="J40" s="39">
        <f t="shared" si="3"/>
        <v>76</v>
      </c>
      <c r="K40" s="40">
        <f t="shared" si="4"/>
        <v>78</v>
      </c>
      <c r="L40" s="41">
        <f t="shared" si="5"/>
        <v>80</v>
      </c>
      <c r="M40" s="45">
        <f t="shared" si="9"/>
        <v>1448</v>
      </c>
      <c r="N40" s="43">
        <f t="shared" si="6"/>
        <v>1490</v>
      </c>
      <c r="O40" s="46">
        <f t="shared" si="7"/>
        <v>1552</v>
      </c>
      <c r="P40" s="42">
        <f t="shared" si="8"/>
        <v>7935</v>
      </c>
      <c r="Q40" s="43">
        <f t="shared" si="0"/>
        <v>8458</v>
      </c>
      <c r="R40" s="49">
        <f t="shared" si="1"/>
        <v>9012</v>
      </c>
    </row>
    <row r="41" spans="2:18">
      <c r="B41" s="19" t="s">
        <v>76</v>
      </c>
      <c r="C41" s="20" t="s">
        <v>38</v>
      </c>
      <c r="D41" s="5" t="s">
        <v>77</v>
      </c>
      <c r="E41" s="25"/>
      <c r="F41" s="26" t="s">
        <v>143</v>
      </c>
      <c r="G41" s="28"/>
      <c r="H41" s="24">
        <f>IF($F41="","",INDEX(Org版マスタ!$C$7:$X$105,MATCH(ROW()-ROW($H$6)+1,Org版マスタ!$Y$7:$Y$105,0),MATCH($F41,Org版マスタ!$C$5:$X$5,0)))</f>
        <v>8</v>
      </c>
      <c r="I41" s="38" t="str">
        <f t="shared" si="2"/>
        <v/>
      </c>
      <c r="J41" s="39">
        <f t="shared" si="3"/>
        <v>78</v>
      </c>
      <c r="K41" s="40">
        <f t="shared" si="4"/>
        <v>80</v>
      </c>
      <c r="L41" s="41">
        <f t="shared" si="5"/>
        <v>82</v>
      </c>
      <c r="M41" s="45">
        <f t="shared" si="9"/>
        <v>1526</v>
      </c>
      <c r="N41" s="43">
        <f t="shared" si="6"/>
        <v>1570</v>
      </c>
      <c r="O41" s="46">
        <f t="shared" si="7"/>
        <v>1634</v>
      </c>
      <c r="P41" s="42">
        <f t="shared" si="8"/>
        <v>7859</v>
      </c>
      <c r="Q41" s="43">
        <f t="shared" si="0"/>
        <v>8380</v>
      </c>
      <c r="R41" s="49">
        <f t="shared" si="1"/>
        <v>8932</v>
      </c>
    </row>
    <row r="42" spans="2:18">
      <c r="B42" s="19" t="s">
        <v>77</v>
      </c>
      <c r="C42" s="20" t="s">
        <v>38</v>
      </c>
      <c r="D42" s="5" t="s">
        <v>78</v>
      </c>
      <c r="E42" s="25"/>
      <c r="F42" s="26" t="s">
        <v>143</v>
      </c>
      <c r="G42" s="28"/>
      <c r="H42" s="24">
        <f>IF($F42="","",INDEX(Org版マスタ!$C$7:$X$105,MATCH(ROW()-ROW($H$6)+1,Org版マスタ!$Y$7:$Y$105,0),MATCH($F42,Org版マスタ!$C$5:$X$5,0)))</f>
        <v>8</v>
      </c>
      <c r="I42" s="38" t="str">
        <f t="shared" si="2"/>
        <v/>
      </c>
      <c r="J42" s="39">
        <f t="shared" si="3"/>
        <v>80</v>
      </c>
      <c r="K42" s="40">
        <f t="shared" si="4"/>
        <v>82</v>
      </c>
      <c r="L42" s="41">
        <f t="shared" si="5"/>
        <v>84</v>
      </c>
      <c r="M42" s="45">
        <f t="shared" si="9"/>
        <v>1606</v>
      </c>
      <c r="N42" s="43">
        <f t="shared" si="6"/>
        <v>1652</v>
      </c>
      <c r="O42" s="46">
        <f t="shared" si="7"/>
        <v>1718</v>
      </c>
      <c r="P42" s="42">
        <f t="shared" si="8"/>
        <v>7781</v>
      </c>
      <c r="Q42" s="43">
        <f t="shared" si="0"/>
        <v>8300</v>
      </c>
      <c r="R42" s="49">
        <f t="shared" si="1"/>
        <v>8850</v>
      </c>
    </row>
    <row r="43" spans="2:18">
      <c r="B43" s="19" t="s">
        <v>78</v>
      </c>
      <c r="C43" s="20" t="s">
        <v>38</v>
      </c>
      <c r="D43" s="5" t="s">
        <v>79</v>
      </c>
      <c r="E43" s="25"/>
      <c r="F43" s="26" t="s">
        <v>143</v>
      </c>
      <c r="G43" s="28"/>
      <c r="H43" s="24">
        <f>IF($F43="","",INDEX(Org版マスタ!$C$7:$X$105,MATCH(ROW()-ROW($H$6)+1,Org版マスタ!$Y$7:$Y$105,0),MATCH($F43,Org版マスタ!$C$5:$X$5,0)))</f>
        <v>8</v>
      </c>
      <c r="I43" s="38" t="str">
        <f t="shared" si="2"/>
        <v/>
      </c>
      <c r="J43" s="39">
        <f t="shared" si="3"/>
        <v>82</v>
      </c>
      <c r="K43" s="40">
        <f t="shared" si="4"/>
        <v>84</v>
      </c>
      <c r="L43" s="41">
        <f t="shared" si="5"/>
        <v>86</v>
      </c>
      <c r="M43" s="45">
        <f t="shared" si="9"/>
        <v>1688</v>
      </c>
      <c r="N43" s="43">
        <f t="shared" si="6"/>
        <v>1736</v>
      </c>
      <c r="O43" s="46">
        <f t="shared" si="7"/>
        <v>1804</v>
      </c>
      <c r="P43" s="42">
        <f t="shared" si="8"/>
        <v>7701</v>
      </c>
      <c r="Q43" s="43">
        <f t="shared" si="0"/>
        <v>8218</v>
      </c>
      <c r="R43" s="49">
        <f t="shared" si="1"/>
        <v>8766</v>
      </c>
    </row>
    <row r="44" spans="2:18">
      <c r="B44" s="19" t="s">
        <v>79</v>
      </c>
      <c r="C44" s="20" t="s">
        <v>38</v>
      </c>
      <c r="D44" s="5" t="s">
        <v>80</v>
      </c>
      <c r="E44" s="25"/>
      <c r="F44" s="26" t="s">
        <v>143</v>
      </c>
      <c r="G44" s="28"/>
      <c r="H44" s="24">
        <f>IF($F44="","",INDEX(Org版マスタ!$C$7:$X$105,MATCH(ROW()-ROW($H$6)+1,Org版マスタ!$Y$7:$Y$105,0),MATCH($F44,Org版マスタ!$C$5:$X$5,0)))</f>
        <v>9</v>
      </c>
      <c r="I44" s="38" t="str">
        <f t="shared" si="2"/>
        <v/>
      </c>
      <c r="J44" s="39">
        <f t="shared" si="3"/>
        <v>85</v>
      </c>
      <c r="K44" s="40">
        <f t="shared" si="4"/>
        <v>87</v>
      </c>
      <c r="L44" s="41">
        <f t="shared" si="5"/>
        <v>89</v>
      </c>
      <c r="M44" s="45">
        <f t="shared" si="9"/>
        <v>1773</v>
      </c>
      <c r="N44" s="43">
        <f t="shared" si="6"/>
        <v>1823</v>
      </c>
      <c r="O44" s="46">
        <f t="shared" si="7"/>
        <v>1893</v>
      </c>
      <c r="P44" s="42">
        <f t="shared" si="8"/>
        <v>7619</v>
      </c>
      <c r="Q44" s="43">
        <f t="shared" si="0"/>
        <v>8134</v>
      </c>
      <c r="R44" s="49">
        <f t="shared" si="1"/>
        <v>8680</v>
      </c>
    </row>
    <row r="45" spans="2:18">
      <c r="B45" s="19" t="s">
        <v>80</v>
      </c>
      <c r="C45" s="20" t="s">
        <v>38</v>
      </c>
      <c r="D45" s="5" t="s">
        <v>81</v>
      </c>
      <c r="E45" s="25"/>
      <c r="F45" s="26" t="s">
        <v>143</v>
      </c>
      <c r="G45" s="28"/>
      <c r="H45" s="24">
        <f>IF($F45="","",INDEX(Org版マスタ!$C$7:$X$105,MATCH(ROW()-ROW($H$6)+1,Org版マスタ!$Y$7:$Y$105,0),MATCH($F45,Org版マスタ!$C$5:$X$5,0)))</f>
        <v>9</v>
      </c>
      <c r="I45" s="38" t="str">
        <f t="shared" si="2"/>
        <v/>
      </c>
      <c r="J45" s="39">
        <f t="shared" si="3"/>
        <v>87</v>
      </c>
      <c r="K45" s="40">
        <f t="shared" si="4"/>
        <v>89</v>
      </c>
      <c r="L45" s="41">
        <f t="shared" si="5"/>
        <v>91</v>
      </c>
      <c r="M45" s="45">
        <f t="shared" si="9"/>
        <v>1860</v>
      </c>
      <c r="N45" s="43">
        <f t="shared" si="6"/>
        <v>1912</v>
      </c>
      <c r="O45" s="46">
        <f t="shared" si="7"/>
        <v>1984</v>
      </c>
      <c r="P45" s="42">
        <f t="shared" si="8"/>
        <v>7534</v>
      </c>
      <c r="Q45" s="43">
        <f t="shared" si="0"/>
        <v>8047</v>
      </c>
      <c r="R45" s="49">
        <f t="shared" si="1"/>
        <v>8591</v>
      </c>
    </row>
    <row r="46" spans="2:18">
      <c r="B46" s="19" t="s">
        <v>81</v>
      </c>
      <c r="C46" s="20" t="s">
        <v>38</v>
      </c>
      <c r="D46" s="5" t="s">
        <v>82</v>
      </c>
      <c r="E46" s="25"/>
      <c r="F46" s="26" t="s">
        <v>143</v>
      </c>
      <c r="G46" s="28"/>
      <c r="H46" s="24">
        <f>IF($F46="","",INDEX(Org版マスタ!$C$7:$X$105,MATCH(ROW()-ROW($H$6)+1,Org版マスタ!$Y$7:$Y$105,0),MATCH($F46,Org版マスタ!$C$5:$X$5,0)))</f>
        <v>9</v>
      </c>
      <c r="I46" s="38" t="str">
        <f t="shared" si="2"/>
        <v/>
      </c>
      <c r="J46" s="39">
        <f t="shared" si="3"/>
        <v>89</v>
      </c>
      <c r="K46" s="40">
        <f t="shared" si="4"/>
        <v>91</v>
      </c>
      <c r="L46" s="41">
        <f t="shared" si="5"/>
        <v>93</v>
      </c>
      <c r="M46" s="45">
        <f t="shared" si="9"/>
        <v>1949</v>
      </c>
      <c r="N46" s="43">
        <f t="shared" si="6"/>
        <v>2003</v>
      </c>
      <c r="O46" s="46">
        <f t="shared" si="7"/>
        <v>2077</v>
      </c>
      <c r="P46" s="42">
        <f t="shared" si="8"/>
        <v>7447</v>
      </c>
      <c r="Q46" s="43">
        <f t="shared" si="0"/>
        <v>7958</v>
      </c>
      <c r="R46" s="49">
        <f t="shared" si="1"/>
        <v>8500</v>
      </c>
    </row>
    <row r="47" spans="2:18">
      <c r="B47" s="19" t="s">
        <v>82</v>
      </c>
      <c r="C47" s="20" t="s">
        <v>38</v>
      </c>
      <c r="D47" s="5" t="s">
        <v>83</v>
      </c>
      <c r="E47" s="25"/>
      <c r="F47" s="26" t="s">
        <v>143</v>
      </c>
      <c r="G47" s="28"/>
      <c r="H47" s="24">
        <f>IF($F47="","",INDEX(Org版マスタ!$C$7:$X$105,MATCH(ROW()-ROW($H$6)+1,Org版マスタ!$Y$7:$Y$105,0),MATCH($F47,Org版マスタ!$C$5:$X$5,0)))</f>
        <v>9</v>
      </c>
      <c r="I47" s="38" t="str">
        <f t="shared" si="2"/>
        <v/>
      </c>
      <c r="J47" s="39">
        <f t="shared" si="3"/>
        <v>91</v>
      </c>
      <c r="K47" s="40">
        <f t="shared" si="4"/>
        <v>93</v>
      </c>
      <c r="L47" s="41">
        <f t="shared" si="5"/>
        <v>95</v>
      </c>
      <c r="M47" s="45">
        <f t="shared" si="9"/>
        <v>2040</v>
      </c>
      <c r="N47" s="43">
        <f t="shared" si="6"/>
        <v>2096</v>
      </c>
      <c r="O47" s="46">
        <f t="shared" si="7"/>
        <v>2172</v>
      </c>
      <c r="P47" s="42">
        <f t="shared" si="8"/>
        <v>7358</v>
      </c>
      <c r="Q47" s="43">
        <f t="shared" si="0"/>
        <v>7867</v>
      </c>
      <c r="R47" s="49">
        <f t="shared" si="1"/>
        <v>8407</v>
      </c>
    </row>
    <row r="48" spans="2:18">
      <c r="B48" s="19" t="s">
        <v>83</v>
      </c>
      <c r="C48" s="20" t="s">
        <v>38</v>
      </c>
      <c r="D48" s="5" t="s">
        <v>84</v>
      </c>
      <c r="E48" s="25"/>
      <c r="F48" s="26" t="s">
        <v>143</v>
      </c>
      <c r="G48" s="28"/>
      <c r="H48" s="24">
        <f>IF($F48="","",INDEX(Org版マスタ!$C$7:$X$105,MATCH(ROW()-ROW($H$6)+1,Org版マスタ!$Y$7:$Y$105,0),MATCH($F48,Org版マスタ!$C$5:$X$5,0)))</f>
        <v>9</v>
      </c>
      <c r="I48" s="38" t="str">
        <f t="shared" si="2"/>
        <v/>
      </c>
      <c r="J48" s="39">
        <f t="shared" si="3"/>
        <v>93</v>
      </c>
      <c r="K48" s="40">
        <f t="shared" si="4"/>
        <v>95</v>
      </c>
      <c r="L48" s="41">
        <f t="shared" si="5"/>
        <v>97</v>
      </c>
      <c r="M48" s="45">
        <f t="shared" si="9"/>
        <v>2133</v>
      </c>
      <c r="N48" s="43">
        <f t="shared" si="6"/>
        <v>2191</v>
      </c>
      <c r="O48" s="46">
        <f t="shared" si="7"/>
        <v>2269</v>
      </c>
      <c r="P48" s="42">
        <f t="shared" si="8"/>
        <v>7267</v>
      </c>
      <c r="Q48" s="43">
        <f t="shared" si="0"/>
        <v>7774</v>
      </c>
      <c r="R48" s="49">
        <f t="shared" si="1"/>
        <v>8312</v>
      </c>
    </row>
    <row r="49" spans="2:18">
      <c r="B49" s="19" t="s">
        <v>84</v>
      </c>
      <c r="C49" s="20" t="s">
        <v>38</v>
      </c>
      <c r="D49" s="5" t="s">
        <v>85</v>
      </c>
      <c r="E49" s="25"/>
      <c r="F49" s="26" t="s">
        <v>143</v>
      </c>
      <c r="G49" s="28"/>
      <c r="H49" s="24">
        <f>IF($F49="","",INDEX(Org版マスタ!$C$7:$X$105,MATCH(ROW()-ROW($H$6)+1,Org版マスタ!$Y$7:$Y$105,0),MATCH($F49,Org版マスタ!$C$5:$X$5,0)))</f>
        <v>9</v>
      </c>
      <c r="I49" s="38" t="str">
        <f t="shared" si="2"/>
        <v/>
      </c>
      <c r="J49" s="39">
        <f t="shared" si="3"/>
        <v>95</v>
      </c>
      <c r="K49" s="40">
        <f t="shared" si="4"/>
        <v>97</v>
      </c>
      <c r="L49" s="41">
        <f t="shared" si="5"/>
        <v>99</v>
      </c>
      <c r="M49" s="45">
        <f t="shared" si="9"/>
        <v>2228</v>
      </c>
      <c r="N49" s="43">
        <f t="shared" si="6"/>
        <v>2288</v>
      </c>
      <c r="O49" s="46">
        <f t="shared" si="7"/>
        <v>2368</v>
      </c>
      <c r="P49" s="42">
        <f t="shared" si="8"/>
        <v>7174</v>
      </c>
      <c r="Q49" s="43">
        <f t="shared" si="0"/>
        <v>7679</v>
      </c>
      <c r="R49" s="49">
        <f t="shared" si="1"/>
        <v>8215</v>
      </c>
    </row>
    <row r="50" spans="2:18">
      <c r="B50" s="19" t="s">
        <v>85</v>
      </c>
      <c r="C50" s="20" t="s">
        <v>38</v>
      </c>
      <c r="D50" s="5" t="s">
        <v>86</v>
      </c>
      <c r="E50" s="25"/>
      <c r="F50" s="26" t="s">
        <v>143</v>
      </c>
      <c r="G50" s="28"/>
      <c r="H50" s="24">
        <f>IF($F50="","",INDEX(Org版マスタ!$C$7:$X$105,MATCH(ROW()-ROW($H$6)+1,Org版マスタ!$Y$7:$Y$105,0),MATCH($F50,Org版マスタ!$C$5:$X$5,0)))</f>
        <v>9</v>
      </c>
      <c r="I50" s="38" t="str">
        <f t="shared" si="2"/>
        <v/>
      </c>
      <c r="J50" s="39">
        <f t="shared" si="3"/>
        <v>97</v>
      </c>
      <c r="K50" s="40">
        <f t="shared" si="4"/>
        <v>99</v>
      </c>
      <c r="L50" s="41">
        <f t="shared" si="5"/>
        <v>101</v>
      </c>
      <c r="M50" s="45">
        <f t="shared" si="9"/>
        <v>2325</v>
      </c>
      <c r="N50" s="43">
        <f t="shared" si="6"/>
        <v>2387</v>
      </c>
      <c r="O50" s="46">
        <f t="shared" si="7"/>
        <v>2469</v>
      </c>
      <c r="P50" s="42">
        <f t="shared" si="8"/>
        <v>7079</v>
      </c>
      <c r="Q50" s="43">
        <f t="shared" si="0"/>
        <v>7582</v>
      </c>
      <c r="R50" s="49">
        <f t="shared" si="1"/>
        <v>8116</v>
      </c>
    </row>
    <row r="51" spans="2:18">
      <c r="B51" s="19" t="s">
        <v>86</v>
      </c>
      <c r="C51" s="20" t="s">
        <v>38</v>
      </c>
      <c r="D51" s="5" t="s">
        <v>87</v>
      </c>
      <c r="E51" s="25"/>
      <c r="F51" s="26" t="s">
        <v>143</v>
      </c>
      <c r="G51" s="28"/>
      <c r="H51" s="24">
        <f>IF($F51="","",INDEX(Org版マスタ!$C$7:$X$105,MATCH(ROW()-ROW($H$6)+1,Org版マスタ!$Y$7:$Y$105,0),MATCH($F51,Org版マスタ!$C$5:$X$5,0)))</f>
        <v>9</v>
      </c>
      <c r="I51" s="38" t="str">
        <f t="shared" si="2"/>
        <v/>
      </c>
      <c r="J51" s="39">
        <f t="shared" si="3"/>
        <v>99</v>
      </c>
      <c r="K51" s="40">
        <f t="shared" si="4"/>
        <v>101</v>
      </c>
      <c r="L51" s="41">
        <f t="shared" si="5"/>
        <v>103</v>
      </c>
      <c r="M51" s="45">
        <f t="shared" si="9"/>
        <v>2424</v>
      </c>
      <c r="N51" s="43">
        <f t="shared" si="6"/>
        <v>2488</v>
      </c>
      <c r="O51" s="46">
        <f t="shared" si="7"/>
        <v>2572</v>
      </c>
      <c r="P51" s="42">
        <f t="shared" si="8"/>
        <v>6982</v>
      </c>
      <c r="Q51" s="43">
        <f t="shared" si="0"/>
        <v>7483</v>
      </c>
      <c r="R51" s="49">
        <f t="shared" si="1"/>
        <v>8015</v>
      </c>
    </row>
    <row r="52" spans="2:18">
      <c r="B52" s="19" t="s">
        <v>87</v>
      </c>
      <c r="C52" s="20" t="s">
        <v>38</v>
      </c>
      <c r="D52" s="5" t="s">
        <v>88</v>
      </c>
      <c r="E52" s="25"/>
      <c r="F52" s="26" t="s">
        <v>143</v>
      </c>
      <c r="G52" s="28"/>
      <c r="H52" s="24">
        <f>IF($F52="","",INDEX(Org版マスタ!$C$7:$X$105,MATCH(ROW()-ROW($H$6)+1,Org版マスタ!$Y$7:$Y$105,0),MATCH($F52,Org版マスタ!$C$5:$X$5,0)))</f>
        <v>9</v>
      </c>
      <c r="I52" s="38" t="str">
        <f t="shared" si="2"/>
        <v/>
      </c>
      <c r="J52" s="39">
        <f t="shared" si="3"/>
        <v>101</v>
      </c>
      <c r="K52" s="40">
        <f t="shared" si="4"/>
        <v>103</v>
      </c>
      <c r="L52" s="41">
        <f t="shared" si="5"/>
        <v>105</v>
      </c>
      <c r="M52" s="45">
        <f t="shared" si="9"/>
        <v>2525</v>
      </c>
      <c r="N52" s="43">
        <f t="shared" si="6"/>
        <v>2591</v>
      </c>
      <c r="O52" s="46">
        <f t="shared" si="7"/>
        <v>2677</v>
      </c>
      <c r="P52" s="42">
        <f t="shared" si="8"/>
        <v>6883</v>
      </c>
      <c r="Q52" s="43">
        <f t="shared" si="0"/>
        <v>7382</v>
      </c>
      <c r="R52" s="49">
        <f t="shared" si="1"/>
        <v>7912</v>
      </c>
    </row>
    <row r="53" spans="2:18">
      <c r="B53" s="19" t="s">
        <v>88</v>
      </c>
      <c r="C53" s="20" t="s">
        <v>38</v>
      </c>
      <c r="D53" s="5" t="s">
        <v>89</v>
      </c>
      <c r="E53" s="25"/>
      <c r="F53" s="26" t="s">
        <v>143</v>
      </c>
      <c r="G53" s="28"/>
      <c r="H53" s="24">
        <f>IF($F53="","",INDEX(Org版マスタ!$C$7:$X$105,MATCH(ROW()-ROW($H$6)+1,Org版マスタ!$Y$7:$Y$105,0),MATCH($F53,Org版マスタ!$C$5:$X$5,0)))</f>
        <v>9</v>
      </c>
      <c r="I53" s="38" t="str">
        <f t="shared" si="2"/>
        <v/>
      </c>
      <c r="J53" s="39">
        <f t="shared" si="3"/>
        <v>103</v>
      </c>
      <c r="K53" s="40">
        <f t="shared" si="4"/>
        <v>105</v>
      </c>
      <c r="L53" s="41">
        <f t="shared" si="5"/>
        <v>107</v>
      </c>
      <c r="M53" s="45">
        <f t="shared" si="9"/>
        <v>2628</v>
      </c>
      <c r="N53" s="43">
        <f t="shared" si="6"/>
        <v>2696</v>
      </c>
      <c r="O53" s="46">
        <f t="shared" si="7"/>
        <v>2784</v>
      </c>
      <c r="P53" s="42">
        <f t="shared" si="8"/>
        <v>6782</v>
      </c>
      <c r="Q53" s="43">
        <f t="shared" si="0"/>
        <v>7279</v>
      </c>
      <c r="R53" s="49">
        <f t="shared" si="1"/>
        <v>7807</v>
      </c>
    </row>
    <row r="54" spans="2:18">
      <c r="B54" s="19" t="s">
        <v>89</v>
      </c>
      <c r="C54" s="20" t="s">
        <v>38</v>
      </c>
      <c r="D54" s="5" t="s">
        <v>90</v>
      </c>
      <c r="E54" s="25"/>
      <c r="F54" s="26" t="s">
        <v>143</v>
      </c>
      <c r="G54" s="28"/>
      <c r="H54" s="24">
        <f>IF($F54="","",INDEX(Org版マスタ!$C$7:$X$105,MATCH(ROW()-ROW($H$6)+1,Org版マスタ!$Y$7:$Y$105,0),MATCH($F54,Org版マスタ!$C$5:$X$5,0)))</f>
        <v>10</v>
      </c>
      <c r="I54" s="38" t="str">
        <f t="shared" si="2"/>
        <v/>
      </c>
      <c r="J54" s="39">
        <f t="shared" si="3"/>
        <v>106</v>
      </c>
      <c r="K54" s="40">
        <f t="shared" si="4"/>
        <v>108</v>
      </c>
      <c r="L54" s="41">
        <f t="shared" si="5"/>
        <v>111</v>
      </c>
      <c r="M54" s="45">
        <f t="shared" si="9"/>
        <v>2734</v>
      </c>
      <c r="N54" s="43">
        <f t="shared" si="6"/>
        <v>2804</v>
      </c>
      <c r="O54" s="46">
        <f t="shared" si="7"/>
        <v>2895</v>
      </c>
      <c r="P54" s="42">
        <f t="shared" si="8"/>
        <v>6679</v>
      </c>
      <c r="Q54" s="43">
        <f t="shared" si="0"/>
        <v>7174</v>
      </c>
      <c r="R54" s="49">
        <f t="shared" si="1"/>
        <v>7700</v>
      </c>
    </row>
    <row r="55" spans="2:18">
      <c r="B55" s="19" t="s">
        <v>90</v>
      </c>
      <c r="C55" s="20" t="s">
        <v>38</v>
      </c>
      <c r="D55" s="5" t="s">
        <v>91</v>
      </c>
      <c r="E55" s="25"/>
      <c r="F55" s="26" t="s">
        <v>143</v>
      </c>
      <c r="G55" s="28"/>
      <c r="H55" s="24">
        <f>IF($F55="","",INDEX(Org版マスタ!$C$7:$X$105,MATCH(ROW()-ROW($H$6)+1,Org版マスタ!$Y$7:$Y$105,0),MATCH($F55,Org版マスタ!$C$5:$X$5,0)))</f>
        <v>10</v>
      </c>
      <c r="I55" s="38" t="str">
        <f t="shared" si="2"/>
        <v/>
      </c>
      <c r="J55" s="39">
        <f t="shared" si="3"/>
        <v>108</v>
      </c>
      <c r="K55" s="40">
        <f t="shared" si="4"/>
        <v>110</v>
      </c>
      <c r="L55" s="41">
        <f t="shared" si="5"/>
        <v>113</v>
      </c>
      <c r="M55" s="45">
        <f t="shared" si="9"/>
        <v>2842</v>
      </c>
      <c r="N55" s="43">
        <f t="shared" si="6"/>
        <v>2914</v>
      </c>
      <c r="O55" s="46">
        <f t="shared" si="7"/>
        <v>3008</v>
      </c>
      <c r="P55" s="42">
        <f t="shared" si="8"/>
        <v>6573</v>
      </c>
      <c r="Q55" s="43">
        <f t="shared" si="0"/>
        <v>7066</v>
      </c>
      <c r="R55" s="49">
        <f t="shared" si="1"/>
        <v>7589</v>
      </c>
    </row>
    <row r="56" spans="2:18">
      <c r="B56" s="19" t="s">
        <v>91</v>
      </c>
      <c r="C56" s="20" t="s">
        <v>38</v>
      </c>
      <c r="D56" s="5" t="s">
        <v>93</v>
      </c>
      <c r="E56" s="25"/>
      <c r="F56" s="26" t="s">
        <v>143</v>
      </c>
      <c r="G56" s="28"/>
      <c r="H56" s="24">
        <f>IF($F56="","",INDEX(Org版マスタ!$C$7:$X$105,MATCH(ROW()-ROW($H$6)+1,Org版マスタ!$Y$7:$Y$105,0),MATCH($F56,Org版マスタ!$C$5:$X$5,0)))</f>
        <v>10</v>
      </c>
      <c r="I56" s="38" t="str">
        <f t="shared" si="2"/>
        <v/>
      </c>
      <c r="J56" s="39">
        <f t="shared" si="3"/>
        <v>110</v>
      </c>
      <c r="K56" s="40">
        <f t="shared" si="4"/>
        <v>112</v>
      </c>
      <c r="L56" s="41">
        <f t="shared" si="5"/>
        <v>115</v>
      </c>
      <c r="M56" s="45">
        <f t="shared" si="9"/>
        <v>2952</v>
      </c>
      <c r="N56" s="43">
        <f t="shared" si="6"/>
        <v>3026</v>
      </c>
      <c r="O56" s="46">
        <f t="shared" si="7"/>
        <v>3123</v>
      </c>
      <c r="P56" s="42">
        <f t="shared" si="8"/>
        <v>6465</v>
      </c>
      <c r="Q56" s="43">
        <f t="shared" si="0"/>
        <v>6956</v>
      </c>
      <c r="R56" s="49">
        <f t="shared" si="1"/>
        <v>7476</v>
      </c>
    </row>
    <row r="57" spans="2:18">
      <c r="B57" s="19" t="s">
        <v>93</v>
      </c>
      <c r="C57" s="20" t="s">
        <v>38</v>
      </c>
      <c r="D57" s="5" t="s">
        <v>94</v>
      </c>
      <c r="E57" s="25"/>
      <c r="F57" s="26" t="s">
        <v>143</v>
      </c>
      <c r="G57" s="28"/>
      <c r="H57" s="24">
        <f>IF($F57="","",INDEX(Org版マスタ!$C$7:$X$105,MATCH(ROW()-ROW($H$6)+1,Org版マスタ!$Y$7:$Y$105,0),MATCH($F57,Org版マスタ!$C$5:$X$5,0)))</f>
        <v>10</v>
      </c>
      <c r="I57" s="38" t="str">
        <f t="shared" si="2"/>
        <v/>
      </c>
      <c r="J57" s="39">
        <f t="shared" si="3"/>
        <v>112</v>
      </c>
      <c r="K57" s="40">
        <f t="shared" si="4"/>
        <v>114</v>
      </c>
      <c r="L57" s="41">
        <f t="shared" si="5"/>
        <v>117</v>
      </c>
      <c r="M57" s="45">
        <f t="shared" si="9"/>
        <v>3064</v>
      </c>
      <c r="N57" s="43">
        <f t="shared" si="6"/>
        <v>3140</v>
      </c>
      <c r="O57" s="46">
        <f t="shared" si="7"/>
        <v>3240</v>
      </c>
      <c r="P57" s="42">
        <f t="shared" si="8"/>
        <v>6355</v>
      </c>
      <c r="Q57" s="43">
        <f t="shared" si="0"/>
        <v>6844</v>
      </c>
      <c r="R57" s="49">
        <f t="shared" si="1"/>
        <v>7361</v>
      </c>
    </row>
    <row r="58" spans="2:18">
      <c r="B58" s="19" t="s">
        <v>94</v>
      </c>
      <c r="C58" s="20" t="s">
        <v>38</v>
      </c>
      <c r="D58" s="5" t="s">
        <v>95</v>
      </c>
      <c r="E58" s="25"/>
      <c r="F58" s="26" t="s">
        <v>143</v>
      </c>
      <c r="G58" s="28"/>
      <c r="H58" s="24">
        <f>IF($F58="","",INDEX(Org版マスタ!$C$7:$X$105,MATCH(ROW()-ROW($H$6)+1,Org版マスタ!$Y$7:$Y$105,0),MATCH($F58,Org版マスタ!$C$5:$X$5,0)))</f>
        <v>10</v>
      </c>
      <c r="I58" s="38" t="str">
        <f t="shared" si="2"/>
        <v/>
      </c>
      <c r="J58" s="39">
        <f t="shared" si="3"/>
        <v>114</v>
      </c>
      <c r="K58" s="40">
        <f t="shared" si="4"/>
        <v>116</v>
      </c>
      <c r="L58" s="41">
        <f t="shared" si="5"/>
        <v>119</v>
      </c>
      <c r="M58" s="45">
        <f t="shared" si="9"/>
        <v>3178</v>
      </c>
      <c r="N58" s="43">
        <f t="shared" si="6"/>
        <v>3256</v>
      </c>
      <c r="O58" s="46">
        <f t="shared" si="7"/>
        <v>3359</v>
      </c>
      <c r="P58" s="42">
        <f t="shared" si="8"/>
        <v>6243</v>
      </c>
      <c r="Q58" s="43">
        <f t="shared" si="0"/>
        <v>6730</v>
      </c>
      <c r="R58" s="49">
        <f t="shared" si="1"/>
        <v>7244</v>
      </c>
    </row>
    <row r="59" spans="2:18">
      <c r="B59" s="19" t="s">
        <v>95</v>
      </c>
      <c r="C59" s="20" t="s">
        <v>38</v>
      </c>
      <c r="D59" s="5" t="s">
        <v>96</v>
      </c>
      <c r="E59" s="25"/>
      <c r="F59" s="26" t="s">
        <v>143</v>
      </c>
      <c r="G59" s="28"/>
      <c r="H59" s="24">
        <f>IF($F59="","",INDEX(Org版マスタ!$C$7:$X$105,MATCH(ROW()-ROW($H$6)+1,Org版マスタ!$Y$7:$Y$105,0),MATCH($F59,Org版マスタ!$C$5:$X$5,0)))</f>
        <v>10</v>
      </c>
      <c r="I59" s="38" t="str">
        <f t="shared" si="2"/>
        <v/>
      </c>
      <c r="J59" s="39">
        <f t="shared" si="3"/>
        <v>116</v>
      </c>
      <c r="K59" s="40">
        <f t="shared" si="4"/>
        <v>118</v>
      </c>
      <c r="L59" s="41">
        <f t="shared" si="5"/>
        <v>121</v>
      </c>
      <c r="M59" s="45">
        <f t="shared" si="9"/>
        <v>3294</v>
      </c>
      <c r="N59" s="43">
        <f t="shared" si="6"/>
        <v>3374</v>
      </c>
      <c r="O59" s="46">
        <f t="shared" si="7"/>
        <v>3480</v>
      </c>
      <c r="P59" s="42">
        <f t="shared" si="8"/>
        <v>6129</v>
      </c>
      <c r="Q59" s="43">
        <f t="shared" si="0"/>
        <v>6614</v>
      </c>
      <c r="R59" s="49">
        <f t="shared" si="1"/>
        <v>7125</v>
      </c>
    </row>
    <row r="60" spans="2:18">
      <c r="B60" s="19" t="s">
        <v>96</v>
      </c>
      <c r="C60" s="20" t="s">
        <v>38</v>
      </c>
      <c r="D60" s="5" t="s">
        <v>97</v>
      </c>
      <c r="E60" s="25"/>
      <c r="F60" s="26" t="s">
        <v>143</v>
      </c>
      <c r="G60" s="28"/>
      <c r="H60" s="24">
        <f>IF($F60="","",INDEX(Org版マスタ!$C$7:$X$105,MATCH(ROW()-ROW($H$6)+1,Org版マスタ!$Y$7:$Y$105,0),MATCH($F60,Org版マスタ!$C$5:$X$5,0)))</f>
        <v>10</v>
      </c>
      <c r="I60" s="38" t="str">
        <f t="shared" si="2"/>
        <v/>
      </c>
      <c r="J60" s="39">
        <f t="shared" si="3"/>
        <v>118</v>
      </c>
      <c r="K60" s="40">
        <f t="shared" si="4"/>
        <v>120</v>
      </c>
      <c r="L60" s="41">
        <f t="shared" si="5"/>
        <v>123</v>
      </c>
      <c r="M60" s="45">
        <f t="shared" si="9"/>
        <v>3412</v>
      </c>
      <c r="N60" s="43">
        <f t="shared" si="6"/>
        <v>3494</v>
      </c>
      <c r="O60" s="46">
        <f t="shared" si="7"/>
        <v>3603</v>
      </c>
      <c r="P60" s="42">
        <f t="shared" si="8"/>
        <v>6013</v>
      </c>
      <c r="Q60" s="43">
        <f t="shared" si="0"/>
        <v>6496</v>
      </c>
      <c r="R60" s="49">
        <f t="shared" si="1"/>
        <v>7004</v>
      </c>
    </row>
    <row r="61" spans="2:18">
      <c r="B61" s="19" t="s">
        <v>97</v>
      </c>
      <c r="C61" s="20" t="s">
        <v>38</v>
      </c>
      <c r="D61" s="5" t="s">
        <v>98</v>
      </c>
      <c r="E61" s="25"/>
      <c r="F61" s="26" t="s">
        <v>143</v>
      </c>
      <c r="G61" s="28"/>
      <c r="H61" s="24">
        <f>IF($F61="","",INDEX(Org版マスタ!$C$7:$X$105,MATCH(ROW()-ROW($H$6)+1,Org版マスタ!$Y$7:$Y$105,0),MATCH($F61,Org版マスタ!$C$5:$X$5,0)))</f>
        <v>10</v>
      </c>
      <c r="I61" s="38" t="str">
        <f t="shared" si="2"/>
        <v/>
      </c>
      <c r="J61" s="39">
        <f t="shared" si="3"/>
        <v>120</v>
      </c>
      <c r="K61" s="40">
        <f t="shared" si="4"/>
        <v>122</v>
      </c>
      <c r="L61" s="41">
        <f t="shared" si="5"/>
        <v>125</v>
      </c>
      <c r="M61" s="45">
        <f t="shared" si="9"/>
        <v>3532</v>
      </c>
      <c r="N61" s="43">
        <f t="shared" si="6"/>
        <v>3616</v>
      </c>
      <c r="O61" s="46">
        <f t="shared" si="7"/>
        <v>3728</v>
      </c>
      <c r="P61" s="42">
        <f t="shared" si="8"/>
        <v>5895</v>
      </c>
      <c r="Q61" s="43">
        <f t="shared" si="0"/>
        <v>6376</v>
      </c>
      <c r="R61" s="49">
        <f t="shared" si="1"/>
        <v>6881</v>
      </c>
    </row>
    <row r="62" spans="2:18">
      <c r="B62" s="19" t="s">
        <v>98</v>
      </c>
      <c r="C62" s="20" t="s">
        <v>38</v>
      </c>
      <c r="D62" s="5" t="s">
        <v>99</v>
      </c>
      <c r="E62" s="25"/>
      <c r="F62" s="26" t="s">
        <v>143</v>
      </c>
      <c r="G62" s="28"/>
      <c r="H62" s="24">
        <f>IF($F62="","",INDEX(Org版マスタ!$C$7:$X$105,MATCH(ROW()-ROW($H$6)+1,Org版マスタ!$Y$7:$Y$105,0),MATCH($F62,Org版マスタ!$C$5:$X$5,0)))</f>
        <v>10</v>
      </c>
      <c r="I62" s="38" t="str">
        <f t="shared" si="2"/>
        <v/>
      </c>
      <c r="J62" s="39">
        <f t="shared" si="3"/>
        <v>122</v>
      </c>
      <c r="K62" s="40">
        <f t="shared" si="4"/>
        <v>124</v>
      </c>
      <c r="L62" s="41">
        <f t="shared" si="5"/>
        <v>127</v>
      </c>
      <c r="M62" s="45">
        <f t="shared" si="9"/>
        <v>3654</v>
      </c>
      <c r="N62" s="43">
        <f t="shared" si="6"/>
        <v>3740</v>
      </c>
      <c r="O62" s="46">
        <f t="shared" si="7"/>
        <v>3855</v>
      </c>
      <c r="P62" s="42">
        <f t="shared" si="8"/>
        <v>5775</v>
      </c>
      <c r="Q62" s="43">
        <f t="shared" si="0"/>
        <v>6254</v>
      </c>
      <c r="R62" s="49">
        <f t="shared" si="1"/>
        <v>6756</v>
      </c>
    </row>
    <row r="63" spans="2:18">
      <c r="B63" s="19" t="s">
        <v>99</v>
      </c>
      <c r="C63" s="20" t="s">
        <v>38</v>
      </c>
      <c r="D63" s="5" t="s">
        <v>100</v>
      </c>
      <c r="E63" s="25"/>
      <c r="F63" s="26" t="s">
        <v>143</v>
      </c>
      <c r="G63" s="28"/>
      <c r="H63" s="24">
        <f>IF($F63="","",INDEX(Org版マスタ!$C$7:$X$105,MATCH(ROW()-ROW($H$6)+1,Org版マスタ!$Y$7:$Y$105,0),MATCH($F63,Org版マスタ!$C$5:$X$5,0)))</f>
        <v>10</v>
      </c>
      <c r="I63" s="38" t="str">
        <f t="shared" si="2"/>
        <v/>
      </c>
      <c r="J63" s="39">
        <f t="shared" si="3"/>
        <v>124</v>
      </c>
      <c r="K63" s="40">
        <f t="shared" si="4"/>
        <v>126</v>
      </c>
      <c r="L63" s="41">
        <f t="shared" si="5"/>
        <v>129</v>
      </c>
      <c r="M63" s="45">
        <f t="shared" si="9"/>
        <v>3778</v>
      </c>
      <c r="N63" s="43">
        <f t="shared" si="6"/>
        <v>3866</v>
      </c>
      <c r="O63" s="46">
        <f t="shared" si="7"/>
        <v>3984</v>
      </c>
      <c r="P63" s="42">
        <f t="shared" si="8"/>
        <v>5653</v>
      </c>
      <c r="Q63" s="43">
        <f t="shared" si="0"/>
        <v>6130</v>
      </c>
      <c r="R63" s="49">
        <f t="shared" si="1"/>
        <v>6629</v>
      </c>
    </row>
    <row r="64" spans="2:18">
      <c r="B64" s="19" t="s">
        <v>100</v>
      </c>
      <c r="C64" s="20" t="s">
        <v>38</v>
      </c>
      <c r="D64" s="5" t="s">
        <v>101</v>
      </c>
      <c r="E64" s="25"/>
      <c r="F64" s="26" t="s">
        <v>143</v>
      </c>
      <c r="G64" s="28"/>
      <c r="H64" s="24">
        <f>IF($F64="","",INDEX(Org版マスタ!$C$7:$X$105,MATCH(ROW()-ROW($H$6)+1,Org版マスタ!$Y$7:$Y$105,0),MATCH($F64,Org版マスタ!$C$5:$X$5,0)))</f>
        <v>11</v>
      </c>
      <c r="I64" s="38" t="str">
        <f t="shared" si="2"/>
        <v/>
      </c>
      <c r="J64" s="39">
        <f t="shared" si="3"/>
        <v>127</v>
      </c>
      <c r="K64" s="40">
        <f t="shared" si="4"/>
        <v>129</v>
      </c>
      <c r="L64" s="41">
        <f t="shared" si="5"/>
        <v>132</v>
      </c>
      <c r="M64" s="45">
        <f t="shared" si="9"/>
        <v>3905</v>
      </c>
      <c r="N64" s="43">
        <f t="shared" si="6"/>
        <v>3995</v>
      </c>
      <c r="O64" s="46">
        <f t="shared" si="7"/>
        <v>4116</v>
      </c>
      <c r="P64" s="42">
        <f t="shared" si="8"/>
        <v>5529</v>
      </c>
      <c r="Q64" s="43">
        <f t="shared" si="0"/>
        <v>6004</v>
      </c>
      <c r="R64" s="49">
        <f t="shared" si="1"/>
        <v>6500</v>
      </c>
    </row>
    <row r="65" spans="2:18">
      <c r="B65" s="19" t="s">
        <v>101</v>
      </c>
      <c r="C65" s="20" t="s">
        <v>38</v>
      </c>
      <c r="D65" s="5" t="s">
        <v>102</v>
      </c>
      <c r="E65" s="25"/>
      <c r="F65" s="26" t="s">
        <v>143</v>
      </c>
      <c r="G65" s="28"/>
      <c r="H65" s="24">
        <f>IF($F65="","",INDEX(Org版マスタ!$C$7:$X$105,MATCH(ROW()-ROW($H$6)+1,Org版マスタ!$Y$7:$Y$105,0),MATCH($F65,Org版マスタ!$C$5:$X$5,0)))</f>
        <v>11</v>
      </c>
      <c r="I65" s="38" t="str">
        <f t="shared" si="2"/>
        <v/>
      </c>
      <c r="J65" s="39">
        <f t="shared" si="3"/>
        <v>129</v>
      </c>
      <c r="K65" s="40">
        <f t="shared" si="4"/>
        <v>131</v>
      </c>
      <c r="L65" s="41">
        <f t="shared" si="5"/>
        <v>134</v>
      </c>
      <c r="M65" s="45">
        <f t="shared" si="9"/>
        <v>4034</v>
      </c>
      <c r="N65" s="43">
        <f t="shared" si="6"/>
        <v>4126</v>
      </c>
      <c r="O65" s="46">
        <f t="shared" si="7"/>
        <v>4250</v>
      </c>
      <c r="P65" s="42">
        <f t="shared" si="8"/>
        <v>5402</v>
      </c>
      <c r="Q65" s="43">
        <f t="shared" si="0"/>
        <v>5875</v>
      </c>
      <c r="R65" s="49">
        <f t="shared" si="1"/>
        <v>6368</v>
      </c>
    </row>
    <row r="66" spans="2:18">
      <c r="B66" s="19" t="s">
        <v>102</v>
      </c>
      <c r="C66" s="20" t="s">
        <v>38</v>
      </c>
      <c r="D66" s="5" t="s">
        <v>103</v>
      </c>
      <c r="E66" s="25"/>
      <c r="F66" s="26" t="s">
        <v>143</v>
      </c>
      <c r="G66" s="28"/>
      <c r="H66" s="24">
        <f>IF($F66="","",INDEX(Org版マスタ!$C$7:$X$105,MATCH(ROW()-ROW($H$6)+1,Org版マスタ!$Y$7:$Y$105,0),MATCH($F66,Org版マスタ!$C$5:$X$5,0)))</f>
        <v>11</v>
      </c>
      <c r="I66" s="38" t="str">
        <f t="shared" si="2"/>
        <v/>
      </c>
      <c r="J66" s="39">
        <f t="shared" si="3"/>
        <v>131</v>
      </c>
      <c r="K66" s="40">
        <f t="shared" si="4"/>
        <v>133</v>
      </c>
      <c r="L66" s="41">
        <f t="shared" si="5"/>
        <v>136</v>
      </c>
      <c r="M66" s="45">
        <f t="shared" si="9"/>
        <v>4165</v>
      </c>
      <c r="N66" s="43">
        <f t="shared" si="6"/>
        <v>4259</v>
      </c>
      <c r="O66" s="46">
        <f t="shared" si="7"/>
        <v>4386</v>
      </c>
      <c r="P66" s="42">
        <f t="shared" si="8"/>
        <v>5273</v>
      </c>
      <c r="Q66" s="43">
        <f t="shared" si="0"/>
        <v>5744</v>
      </c>
      <c r="R66" s="49">
        <f t="shared" si="1"/>
        <v>6234</v>
      </c>
    </row>
    <row r="67" spans="2:18">
      <c r="B67" s="19" t="s">
        <v>103</v>
      </c>
      <c r="C67" s="20" t="s">
        <v>38</v>
      </c>
      <c r="D67" s="5" t="s">
        <v>104</v>
      </c>
      <c r="E67" s="25"/>
      <c r="F67" s="26" t="s">
        <v>143</v>
      </c>
      <c r="G67" s="28"/>
      <c r="H67" s="24">
        <f>IF($F67="","",INDEX(Org版マスタ!$C$7:$X$105,MATCH(ROW()-ROW($H$6)+1,Org版マスタ!$Y$7:$Y$105,0),MATCH($F67,Org版マスタ!$C$5:$X$5,0)))</f>
        <v>11</v>
      </c>
      <c r="I67" s="38" t="str">
        <f t="shared" si="2"/>
        <v/>
      </c>
      <c r="J67" s="39">
        <f t="shared" si="3"/>
        <v>133</v>
      </c>
      <c r="K67" s="40">
        <f t="shared" si="4"/>
        <v>135</v>
      </c>
      <c r="L67" s="41">
        <f t="shared" si="5"/>
        <v>138</v>
      </c>
      <c r="M67" s="45">
        <f t="shared" si="9"/>
        <v>4298</v>
      </c>
      <c r="N67" s="43">
        <f t="shared" si="6"/>
        <v>4394</v>
      </c>
      <c r="O67" s="46">
        <f t="shared" si="7"/>
        <v>4524</v>
      </c>
      <c r="P67" s="42">
        <f t="shared" si="8"/>
        <v>5142</v>
      </c>
      <c r="Q67" s="43">
        <f t="shared" si="0"/>
        <v>5611</v>
      </c>
      <c r="R67" s="49">
        <f t="shared" si="1"/>
        <v>6098</v>
      </c>
    </row>
    <row r="68" spans="2:18">
      <c r="B68" s="19" t="s">
        <v>104</v>
      </c>
      <c r="C68" s="20" t="s">
        <v>38</v>
      </c>
      <c r="D68" s="5" t="s">
        <v>105</v>
      </c>
      <c r="E68" s="25"/>
      <c r="F68" s="26" t="s">
        <v>143</v>
      </c>
      <c r="G68" s="28"/>
      <c r="H68" s="24">
        <f>IF($F68="","",INDEX(Org版マスタ!$C$7:$X$105,MATCH(ROW()-ROW($H$6)+1,Org版マスタ!$Y$7:$Y$105,0),MATCH($F68,Org版マスタ!$C$5:$X$5,0)))</f>
        <v>11</v>
      </c>
      <c r="I68" s="38" t="str">
        <f t="shared" si="2"/>
        <v/>
      </c>
      <c r="J68" s="39">
        <f t="shared" si="3"/>
        <v>135</v>
      </c>
      <c r="K68" s="40">
        <f t="shared" si="4"/>
        <v>137</v>
      </c>
      <c r="L68" s="41">
        <f t="shared" si="5"/>
        <v>140</v>
      </c>
      <c r="M68" s="45">
        <f t="shared" si="9"/>
        <v>4433</v>
      </c>
      <c r="N68" s="43">
        <f t="shared" si="6"/>
        <v>4531</v>
      </c>
      <c r="O68" s="46">
        <f t="shared" si="7"/>
        <v>4664</v>
      </c>
      <c r="P68" s="42">
        <f t="shared" si="8"/>
        <v>5009</v>
      </c>
      <c r="Q68" s="43">
        <f t="shared" si="0"/>
        <v>5476</v>
      </c>
      <c r="R68" s="49">
        <f t="shared" si="1"/>
        <v>5960</v>
      </c>
    </row>
    <row r="69" spans="2:18">
      <c r="B69" s="19" t="s">
        <v>105</v>
      </c>
      <c r="C69" s="20" t="s">
        <v>38</v>
      </c>
      <c r="D69" s="5" t="s">
        <v>106</v>
      </c>
      <c r="E69" s="25"/>
      <c r="F69" s="26" t="s">
        <v>143</v>
      </c>
      <c r="G69" s="28"/>
      <c r="H69" s="24">
        <f>IF($F69="","",INDEX(Org版マスタ!$C$7:$X$105,MATCH(ROW()-ROW($H$6)+1,Org版マスタ!$Y$7:$Y$105,0),MATCH($F69,Org版マスタ!$C$5:$X$5,0)))</f>
        <v>11</v>
      </c>
      <c r="I69" s="38" t="str">
        <f t="shared" si="2"/>
        <v/>
      </c>
      <c r="J69" s="39">
        <f t="shared" si="3"/>
        <v>137</v>
      </c>
      <c r="K69" s="40">
        <f t="shared" si="4"/>
        <v>139</v>
      </c>
      <c r="L69" s="41">
        <f t="shared" si="5"/>
        <v>142</v>
      </c>
      <c r="M69" s="45">
        <f t="shared" si="9"/>
        <v>4570</v>
      </c>
      <c r="N69" s="43">
        <f t="shared" si="6"/>
        <v>4670</v>
      </c>
      <c r="O69" s="46">
        <f t="shared" si="7"/>
        <v>4806</v>
      </c>
      <c r="P69" s="42">
        <f t="shared" si="8"/>
        <v>4874</v>
      </c>
      <c r="Q69" s="43">
        <f t="shared" si="0"/>
        <v>5339</v>
      </c>
      <c r="R69" s="49">
        <f t="shared" si="1"/>
        <v>5820</v>
      </c>
    </row>
    <row r="70" spans="2:18">
      <c r="B70" s="19" t="s">
        <v>106</v>
      </c>
      <c r="C70" s="20" t="s">
        <v>38</v>
      </c>
      <c r="D70" s="5" t="s">
        <v>107</v>
      </c>
      <c r="E70" s="25"/>
      <c r="F70" s="26" t="s">
        <v>143</v>
      </c>
      <c r="G70" s="28"/>
      <c r="H70" s="24">
        <f>IF($F70="","",INDEX(Org版マスタ!$C$7:$X$105,MATCH(ROW()-ROW($H$6)+1,Org版マスタ!$Y$7:$Y$105,0),MATCH($F70,Org版マスタ!$C$5:$X$5,0)))</f>
        <v>11</v>
      </c>
      <c r="I70" s="38" t="str">
        <f t="shared" si="2"/>
        <v/>
      </c>
      <c r="J70" s="39">
        <f t="shared" si="3"/>
        <v>139</v>
      </c>
      <c r="K70" s="40">
        <f t="shared" si="4"/>
        <v>141</v>
      </c>
      <c r="L70" s="41">
        <f t="shared" si="5"/>
        <v>144</v>
      </c>
      <c r="M70" s="45">
        <f t="shared" si="9"/>
        <v>4709</v>
      </c>
      <c r="N70" s="43">
        <f t="shared" si="6"/>
        <v>4811</v>
      </c>
      <c r="O70" s="46">
        <f t="shared" si="7"/>
        <v>4950</v>
      </c>
      <c r="P70" s="42">
        <f t="shared" ref="P70:P102" si="10">P71+IF(L70&lt;J70,0,J70)</f>
        <v>4737</v>
      </c>
      <c r="Q70" s="43">
        <f t="shared" ref="Q70:Q102" si="11">Q71+IF(L70&lt;J70,127,FLOOR((J70+L70)/2,1))</f>
        <v>5200</v>
      </c>
      <c r="R70" s="49">
        <f t="shared" ref="R70:R102" si="12">R71+IF(FLOOR((ROW()-ROW($J$6)+2)*2+$H70*1.5,1)/256&gt;=1,IF(FLOOR((ROW()-ROW($J$6)+2)*2+$H70,1)/256&gt;=1,L70,255),L70)</f>
        <v>5678</v>
      </c>
    </row>
    <row r="71" spans="2:18">
      <c r="B71" s="19" t="s">
        <v>107</v>
      </c>
      <c r="C71" s="20" t="s">
        <v>38</v>
      </c>
      <c r="D71" s="5" t="s">
        <v>108</v>
      </c>
      <c r="E71" s="25"/>
      <c r="F71" s="26" t="s">
        <v>143</v>
      </c>
      <c r="G71" s="28"/>
      <c r="H71" s="24">
        <f>IF($F71="","",INDEX(Org版マスタ!$C$7:$X$105,MATCH(ROW()-ROW($H$6)+1,Org版マスタ!$Y$7:$Y$105,0),MATCH($F71,Org版マスタ!$C$5:$X$5,0)))</f>
        <v>11</v>
      </c>
      <c r="I71" s="38" t="str">
        <f t="shared" ref="I71:I103" si="13">IF(FLOOR((ROW()-ROW($H$6)+2)*2+$H71,1)&gt;255,"OF",IF(FLOOR((ROW()-ROW($H$6)+2)*2+$H71*1.25,1)&gt;255,"警告",IF(FLOOR((ROW()-ROW($H$6)+2)*2+$H71*1.5,1)&gt;255,"注意","")))</f>
        <v/>
      </c>
      <c r="J71" s="39">
        <f t="shared" ref="J71:J103" si="14">MOD((ROW()-ROW($H$6))*2+$H71,256)</f>
        <v>141</v>
      </c>
      <c r="K71" s="40">
        <f t="shared" ref="K71:K103" si="15">MOD(FLOOR((ROW()-ROW($H$6))*2+$H71*1.25,1),256)</f>
        <v>143</v>
      </c>
      <c r="L71" s="41">
        <f t="shared" ref="L71:L103" si="16">MOD(FLOOR((ROW()-ROW($H$6))*2+$H71*1.5,1),256)</f>
        <v>146</v>
      </c>
      <c r="M71" s="45">
        <f t="shared" si="9"/>
        <v>4850</v>
      </c>
      <c r="N71" s="43">
        <f t="shared" ref="N71:N96" si="17">N70+IF(L71&lt;J71,127,FLOOR((J71+L71)/2,1))</f>
        <v>4954</v>
      </c>
      <c r="O71" s="46">
        <f t="shared" ref="O71:O103" si="18">O70+IF(FLOOR((ROW()-ROW($J$6)+2)*2+$H71*1.5,1)/256&gt;=1,IF(FLOOR((ROW()-ROW($J$6)+2)*2+$H71,1)/256&gt;=1,L71,255),L71)</f>
        <v>5096</v>
      </c>
      <c r="P71" s="42">
        <f t="shared" si="10"/>
        <v>4598</v>
      </c>
      <c r="Q71" s="43">
        <f t="shared" si="11"/>
        <v>5059</v>
      </c>
      <c r="R71" s="49">
        <f t="shared" si="12"/>
        <v>5534</v>
      </c>
    </row>
    <row r="72" spans="2:18">
      <c r="B72" s="19" t="s">
        <v>108</v>
      </c>
      <c r="C72" s="20" t="s">
        <v>38</v>
      </c>
      <c r="D72" s="5" t="s">
        <v>109</v>
      </c>
      <c r="E72" s="25"/>
      <c r="F72" s="26" t="s">
        <v>143</v>
      </c>
      <c r="G72" s="28"/>
      <c r="H72" s="24">
        <f>IF($F72="","",INDEX(Org版マスタ!$C$7:$X$105,MATCH(ROW()-ROW($H$6)+1,Org版マスタ!$Y$7:$Y$105,0),MATCH($F72,Org版マスタ!$C$5:$X$5,0)))</f>
        <v>11</v>
      </c>
      <c r="I72" s="38" t="str">
        <f t="shared" si="13"/>
        <v/>
      </c>
      <c r="J72" s="39">
        <f t="shared" si="14"/>
        <v>143</v>
      </c>
      <c r="K72" s="40">
        <f t="shared" si="15"/>
        <v>145</v>
      </c>
      <c r="L72" s="41">
        <f t="shared" si="16"/>
        <v>148</v>
      </c>
      <c r="M72" s="45">
        <f t="shared" ref="M72:M103" si="19">M71+IF(L72&lt;J72,0,J72)</f>
        <v>4993</v>
      </c>
      <c r="N72" s="43">
        <f t="shared" si="17"/>
        <v>5099</v>
      </c>
      <c r="O72" s="46">
        <f t="shared" si="18"/>
        <v>5244</v>
      </c>
      <c r="P72" s="42">
        <f t="shared" si="10"/>
        <v>4457</v>
      </c>
      <c r="Q72" s="43">
        <f t="shared" si="11"/>
        <v>4916</v>
      </c>
      <c r="R72" s="49">
        <f t="shared" si="12"/>
        <v>5388</v>
      </c>
    </row>
    <row r="73" spans="2:18">
      <c r="B73" s="19" t="s">
        <v>109</v>
      </c>
      <c r="C73" s="20" t="s">
        <v>38</v>
      </c>
      <c r="D73" s="5" t="s">
        <v>110</v>
      </c>
      <c r="E73" s="25"/>
      <c r="F73" s="26" t="s">
        <v>143</v>
      </c>
      <c r="G73" s="28"/>
      <c r="H73" s="24">
        <f>IF($F73="","",INDEX(Org版マスタ!$C$7:$X$105,MATCH(ROW()-ROW($H$6)+1,Org版マスタ!$Y$7:$Y$105,0),MATCH($F73,Org版マスタ!$C$5:$X$5,0)))</f>
        <v>11</v>
      </c>
      <c r="I73" s="38" t="str">
        <f t="shared" si="13"/>
        <v/>
      </c>
      <c r="J73" s="39">
        <f t="shared" si="14"/>
        <v>145</v>
      </c>
      <c r="K73" s="40">
        <f t="shared" si="15"/>
        <v>147</v>
      </c>
      <c r="L73" s="41">
        <f t="shared" si="16"/>
        <v>150</v>
      </c>
      <c r="M73" s="45">
        <f t="shared" si="19"/>
        <v>5138</v>
      </c>
      <c r="N73" s="43">
        <f t="shared" si="17"/>
        <v>5246</v>
      </c>
      <c r="O73" s="46">
        <f t="shared" si="18"/>
        <v>5394</v>
      </c>
      <c r="P73" s="42">
        <f t="shared" si="10"/>
        <v>4314</v>
      </c>
      <c r="Q73" s="43">
        <f t="shared" si="11"/>
        <v>4771</v>
      </c>
      <c r="R73" s="49">
        <f t="shared" si="12"/>
        <v>5240</v>
      </c>
    </row>
    <row r="74" spans="2:18">
      <c r="B74" s="19" t="s">
        <v>110</v>
      </c>
      <c r="C74" s="20" t="s">
        <v>38</v>
      </c>
      <c r="D74" s="5" t="s">
        <v>111</v>
      </c>
      <c r="E74" s="25"/>
      <c r="F74" s="26" t="s">
        <v>143</v>
      </c>
      <c r="G74" s="28"/>
      <c r="H74" s="24">
        <f>IF($F74="","",INDEX(Org版マスタ!$C$7:$X$105,MATCH(ROW()-ROW($H$6)+1,Org版マスタ!$Y$7:$Y$105,0),MATCH($F74,Org版マスタ!$C$5:$X$5,0)))</f>
        <v>12</v>
      </c>
      <c r="I74" s="38" t="str">
        <f t="shared" si="13"/>
        <v/>
      </c>
      <c r="J74" s="39">
        <f t="shared" si="14"/>
        <v>148</v>
      </c>
      <c r="K74" s="40">
        <f t="shared" si="15"/>
        <v>151</v>
      </c>
      <c r="L74" s="41">
        <f t="shared" si="16"/>
        <v>154</v>
      </c>
      <c r="M74" s="45">
        <f t="shared" si="19"/>
        <v>5286</v>
      </c>
      <c r="N74" s="43">
        <f t="shared" si="17"/>
        <v>5397</v>
      </c>
      <c r="O74" s="46">
        <f t="shared" si="18"/>
        <v>5548</v>
      </c>
      <c r="P74" s="42">
        <f t="shared" si="10"/>
        <v>4169</v>
      </c>
      <c r="Q74" s="43">
        <f t="shared" si="11"/>
        <v>4624</v>
      </c>
      <c r="R74" s="49">
        <f t="shared" si="12"/>
        <v>5090</v>
      </c>
    </row>
    <row r="75" spans="2:18">
      <c r="B75" s="19" t="s">
        <v>111</v>
      </c>
      <c r="C75" s="20" t="s">
        <v>38</v>
      </c>
      <c r="D75" s="5" t="s">
        <v>112</v>
      </c>
      <c r="E75" s="25"/>
      <c r="F75" s="26" t="s">
        <v>143</v>
      </c>
      <c r="G75" s="28"/>
      <c r="H75" s="24">
        <f>IF($F75="","",INDEX(Org版マスタ!$C$7:$X$105,MATCH(ROW()-ROW($H$6)+1,Org版マスタ!$Y$7:$Y$105,0),MATCH($F75,Org版マスタ!$C$5:$X$5,0)))</f>
        <v>12</v>
      </c>
      <c r="I75" s="38" t="str">
        <f t="shared" si="13"/>
        <v/>
      </c>
      <c r="J75" s="39">
        <f t="shared" si="14"/>
        <v>150</v>
      </c>
      <c r="K75" s="40">
        <f t="shared" si="15"/>
        <v>153</v>
      </c>
      <c r="L75" s="41">
        <f t="shared" si="16"/>
        <v>156</v>
      </c>
      <c r="M75" s="45">
        <f t="shared" si="19"/>
        <v>5436</v>
      </c>
      <c r="N75" s="43">
        <f t="shared" si="17"/>
        <v>5550</v>
      </c>
      <c r="O75" s="46">
        <f t="shared" si="18"/>
        <v>5704</v>
      </c>
      <c r="P75" s="42">
        <f t="shared" si="10"/>
        <v>4021</v>
      </c>
      <c r="Q75" s="43">
        <f t="shared" si="11"/>
        <v>4473</v>
      </c>
      <c r="R75" s="49">
        <f t="shared" si="12"/>
        <v>4936</v>
      </c>
    </row>
    <row r="76" spans="2:18">
      <c r="B76" s="19" t="s">
        <v>112</v>
      </c>
      <c r="C76" s="20" t="s">
        <v>38</v>
      </c>
      <c r="D76" s="5" t="s">
        <v>113</v>
      </c>
      <c r="E76" s="25"/>
      <c r="F76" s="26" t="s">
        <v>143</v>
      </c>
      <c r="G76" s="28"/>
      <c r="H76" s="24">
        <f>IF($F76="","",INDEX(Org版マスタ!$C$7:$X$105,MATCH(ROW()-ROW($H$6)+1,Org版マスタ!$Y$7:$Y$105,0),MATCH($F76,Org版マスタ!$C$5:$X$5,0)))</f>
        <v>12</v>
      </c>
      <c r="I76" s="38" t="str">
        <f t="shared" si="13"/>
        <v/>
      </c>
      <c r="J76" s="39">
        <f t="shared" si="14"/>
        <v>152</v>
      </c>
      <c r="K76" s="40">
        <f t="shared" si="15"/>
        <v>155</v>
      </c>
      <c r="L76" s="41">
        <f t="shared" si="16"/>
        <v>158</v>
      </c>
      <c r="M76" s="45">
        <f t="shared" si="19"/>
        <v>5588</v>
      </c>
      <c r="N76" s="43">
        <f t="shared" si="17"/>
        <v>5705</v>
      </c>
      <c r="O76" s="46">
        <f t="shared" si="18"/>
        <v>5862</v>
      </c>
      <c r="P76" s="42">
        <f t="shared" si="10"/>
        <v>3871</v>
      </c>
      <c r="Q76" s="43">
        <f t="shared" si="11"/>
        <v>4320</v>
      </c>
      <c r="R76" s="49">
        <f t="shared" si="12"/>
        <v>4780</v>
      </c>
    </row>
    <row r="77" spans="2:18">
      <c r="B77" s="19" t="s">
        <v>113</v>
      </c>
      <c r="C77" s="20" t="s">
        <v>38</v>
      </c>
      <c r="D77" s="5" t="s">
        <v>114</v>
      </c>
      <c r="E77" s="25"/>
      <c r="F77" s="26" t="s">
        <v>143</v>
      </c>
      <c r="G77" s="28"/>
      <c r="H77" s="24">
        <f>IF($F77="","",INDEX(Org版マスタ!$C$7:$X$105,MATCH(ROW()-ROW($H$6)+1,Org版マスタ!$Y$7:$Y$105,0),MATCH($F77,Org版マスタ!$C$5:$X$5,0)))</f>
        <v>12</v>
      </c>
      <c r="I77" s="38" t="str">
        <f t="shared" si="13"/>
        <v/>
      </c>
      <c r="J77" s="39">
        <f t="shared" si="14"/>
        <v>154</v>
      </c>
      <c r="K77" s="40">
        <f t="shared" si="15"/>
        <v>157</v>
      </c>
      <c r="L77" s="41">
        <f t="shared" si="16"/>
        <v>160</v>
      </c>
      <c r="M77" s="45">
        <f t="shared" si="19"/>
        <v>5742</v>
      </c>
      <c r="N77" s="43">
        <f t="shared" si="17"/>
        <v>5862</v>
      </c>
      <c r="O77" s="46">
        <f t="shared" si="18"/>
        <v>6022</v>
      </c>
      <c r="P77" s="42">
        <f t="shared" si="10"/>
        <v>3719</v>
      </c>
      <c r="Q77" s="43">
        <f t="shared" si="11"/>
        <v>4165</v>
      </c>
      <c r="R77" s="49">
        <f t="shared" si="12"/>
        <v>4622</v>
      </c>
    </row>
    <row r="78" spans="2:18">
      <c r="B78" s="19" t="s">
        <v>114</v>
      </c>
      <c r="C78" s="20" t="s">
        <v>38</v>
      </c>
      <c r="D78" s="5" t="s">
        <v>115</v>
      </c>
      <c r="E78" s="25"/>
      <c r="F78" s="26" t="s">
        <v>143</v>
      </c>
      <c r="G78" s="28"/>
      <c r="H78" s="24">
        <f>IF($F78="","",INDEX(Org版マスタ!$C$7:$X$105,MATCH(ROW()-ROW($H$6)+1,Org版マスタ!$Y$7:$Y$105,0),MATCH($F78,Org版マスタ!$C$5:$X$5,0)))</f>
        <v>12</v>
      </c>
      <c r="I78" s="38" t="str">
        <f t="shared" si="13"/>
        <v/>
      </c>
      <c r="J78" s="39">
        <f t="shared" si="14"/>
        <v>156</v>
      </c>
      <c r="K78" s="40">
        <f t="shared" si="15"/>
        <v>159</v>
      </c>
      <c r="L78" s="41">
        <f t="shared" si="16"/>
        <v>162</v>
      </c>
      <c r="M78" s="45">
        <f t="shared" si="19"/>
        <v>5898</v>
      </c>
      <c r="N78" s="43">
        <f t="shared" si="17"/>
        <v>6021</v>
      </c>
      <c r="O78" s="46">
        <f t="shared" si="18"/>
        <v>6184</v>
      </c>
      <c r="P78" s="42">
        <f t="shared" si="10"/>
        <v>3565</v>
      </c>
      <c r="Q78" s="43">
        <f t="shared" si="11"/>
        <v>4008</v>
      </c>
      <c r="R78" s="49">
        <f t="shared" si="12"/>
        <v>4462</v>
      </c>
    </row>
    <row r="79" spans="2:18">
      <c r="B79" s="19" t="s">
        <v>115</v>
      </c>
      <c r="C79" s="20" t="s">
        <v>38</v>
      </c>
      <c r="D79" s="5" t="s">
        <v>116</v>
      </c>
      <c r="E79" s="25"/>
      <c r="F79" s="26" t="s">
        <v>143</v>
      </c>
      <c r="G79" s="28"/>
      <c r="H79" s="24">
        <f>IF($F79="","",INDEX(Org版マスタ!$C$7:$X$105,MATCH(ROW()-ROW($H$6)+1,Org版マスタ!$Y$7:$Y$105,0),MATCH($F79,Org版マスタ!$C$5:$X$5,0)))</f>
        <v>12</v>
      </c>
      <c r="I79" s="38" t="str">
        <f t="shared" si="13"/>
        <v/>
      </c>
      <c r="J79" s="39">
        <f t="shared" si="14"/>
        <v>158</v>
      </c>
      <c r="K79" s="40">
        <f t="shared" si="15"/>
        <v>161</v>
      </c>
      <c r="L79" s="41">
        <f t="shared" si="16"/>
        <v>164</v>
      </c>
      <c r="M79" s="45">
        <f t="shared" si="19"/>
        <v>6056</v>
      </c>
      <c r="N79" s="43">
        <f t="shared" si="17"/>
        <v>6182</v>
      </c>
      <c r="O79" s="46">
        <f t="shared" si="18"/>
        <v>6348</v>
      </c>
      <c r="P79" s="42">
        <f t="shared" si="10"/>
        <v>3409</v>
      </c>
      <c r="Q79" s="43">
        <f t="shared" si="11"/>
        <v>3849</v>
      </c>
      <c r="R79" s="49">
        <f t="shared" si="12"/>
        <v>4300</v>
      </c>
    </row>
    <row r="80" spans="2:18">
      <c r="B80" s="19" t="s">
        <v>116</v>
      </c>
      <c r="C80" s="20" t="s">
        <v>38</v>
      </c>
      <c r="D80" s="5" t="s">
        <v>117</v>
      </c>
      <c r="E80" s="25"/>
      <c r="F80" s="26" t="s">
        <v>143</v>
      </c>
      <c r="G80" s="28"/>
      <c r="H80" s="24">
        <f>IF($F80="","",INDEX(Org版マスタ!$C$7:$X$105,MATCH(ROW()-ROW($H$6)+1,Org版マスタ!$Y$7:$Y$105,0),MATCH($F80,Org版マスタ!$C$5:$X$5,0)))</f>
        <v>12</v>
      </c>
      <c r="I80" s="38" t="str">
        <f t="shared" si="13"/>
        <v/>
      </c>
      <c r="J80" s="39">
        <f t="shared" si="14"/>
        <v>160</v>
      </c>
      <c r="K80" s="40">
        <f t="shared" si="15"/>
        <v>163</v>
      </c>
      <c r="L80" s="41">
        <f t="shared" si="16"/>
        <v>166</v>
      </c>
      <c r="M80" s="45">
        <f t="shared" si="19"/>
        <v>6216</v>
      </c>
      <c r="N80" s="43">
        <f t="shared" si="17"/>
        <v>6345</v>
      </c>
      <c r="O80" s="46">
        <f t="shared" si="18"/>
        <v>6514</v>
      </c>
      <c r="P80" s="42">
        <f t="shared" si="10"/>
        <v>3251</v>
      </c>
      <c r="Q80" s="43">
        <f t="shared" si="11"/>
        <v>3688</v>
      </c>
      <c r="R80" s="49">
        <f t="shared" si="12"/>
        <v>4136</v>
      </c>
    </row>
    <row r="81" spans="2:18">
      <c r="B81" s="19" t="s">
        <v>117</v>
      </c>
      <c r="C81" s="20" t="s">
        <v>38</v>
      </c>
      <c r="D81" s="5" t="s">
        <v>118</v>
      </c>
      <c r="E81" s="25"/>
      <c r="F81" s="26" t="s">
        <v>143</v>
      </c>
      <c r="G81" s="28"/>
      <c r="H81" s="24">
        <f>IF($F81="","",INDEX(Org版マスタ!$C$7:$X$105,MATCH(ROW()-ROW($H$6)+1,Org版マスタ!$Y$7:$Y$105,0),MATCH($F81,Org版マスタ!$C$5:$X$5,0)))</f>
        <v>12</v>
      </c>
      <c r="I81" s="38" t="str">
        <f t="shared" si="13"/>
        <v/>
      </c>
      <c r="J81" s="39">
        <f t="shared" si="14"/>
        <v>162</v>
      </c>
      <c r="K81" s="40">
        <f t="shared" si="15"/>
        <v>165</v>
      </c>
      <c r="L81" s="41">
        <f t="shared" si="16"/>
        <v>168</v>
      </c>
      <c r="M81" s="45">
        <f t="shared" si="19"/>
        <v>6378</v>
      </c>
      <c r="N81" s="43">
        <f t="shared" si="17"/>
        <v>6510</v>
      </c>
      <c r="O81" s="46">
        <f t="shared" si="18"/>
        <v>6682</v>
      </c>
      <c r="P81" s="42">
        <f t="shared" si="10"/>
        <v>3091</v>
      </c>
      <c r="Q81" s="43">
        <f t="shared" si="11"/>
        <v>3525</v>
      </c>
      <c r="R81" s="49">
        <f t="shared" si="12"/>
        <v>3970</v>
      </c>
    </row>
    <row r="82" spans="2:18">
      <c r="B82" s="19" t="s">
        <v>118</v>
      </c>
      <c r="C82" s="20" t="s">
        <v>38</v>
      </c>
      <c r="D82" s="5" t="s">
        <v>119</v>
      </c>
      <c r="E82" s="25"/>
      <c r="F82" s="26" t="s">
        <v>143</v>
      </c>
      <c r="G82" s="28"/>
      <c r="H82" s="24">
        <f>IF($F82="","",INDEX(Org版マスタ!$C$7:$X$105,MATCH(ROW()-ROW($H$6)+1,Org版マスタ!$Y$7:$Y$105,0),MATCH($F82,Org版マスタ!$C$5:$X$5,0)))</f>
        <v>12</v>
      </c>
      <c r="I82" s="38" t="str">
        <f t="shared" si="13"/>
        <v/>
      </c>
      <c r="J82" s="39">
        <f t="shared" si="14"/>
        <v>164</v>
      </c>
      <c r="K82" s="40">
        <f t="shared" si="15"/>
        <v>167</v>
      </c>
      <c r="L82" s="41">
        <f t="shared" si="16"/>
        <v>170</v>
      </c>
      <c r="M82" s="45">
        <f t="shared" si="19"/>
        <v>6542</v>
      </c>
      <c r="N82" s="43">
        <f t="shared" si="17"/>
        <v>6677</v>
      </c>
      <c r="O82" s="46">
        <f t="shared" si="18"/>
        <v>6852</v>
      </c>
      <c r="P82" s="42">
        <f t="shared" si="10"/>
        <v>2929</v>
      </c>
      <c r="Q82" s="43">
        <f t="shared" si="11"/>
        <v>3360</v>
      </c>
      <c r="R82" s="49">
        <f t="shared" si="12"/>
        <v>3802</v>
      </c>
    </row>
    <row r="83" spans="2:18">
      <c r="B83" s="19" t="s">
        <v>119</v>
      </c>
      <c r="C83" s="20" t="s">
        <v>38</v>
      </c>
      <c r="D83" s="5" t="s">
        <v>120</v>
      </c>
      <c r="E83" s="25"/>
      <c r="F83" s="26" t="s">
        <v>143</v>
      </c>
      <c r="G83" s="28"/>
      <c r="H83" s="24">
        <f>IF($F83="","",INDEX(Org版マスタ!$C$7:$X$105,MATCH(ROW()-ROW($H$6)+1,Org版マスタ!$Y$7:$Y$105,0),MATCH($F83,Org版マスタ!$C$5:$X$5,0)))</f>
        <v>12</v>
      </c>
      <c r="I83" s="38" t="str">
        <f t="shared" si="13"/>
        <v/>
      </c>
      <c r="J83" s="39">
        <f t="shared" si="14"/>
        <v>166</v>
      </c>
      <c r="K83" s="40">
        <f t="shared" si="15"/>
        <v>169</v>
      </c>
      <c r="L83" s="41">
        <f t="shared" si="16"/>
        <v>172</v>
      </c>
      <c r="M83" s="45">
        <f t="shared" si="19"/>
        <v>6708</v>
      </c>
      <c r="N83" s="43">
        <f t="shared" si="17"/>
        <v>6846</v>
      </c>
      <c r="O83" s="46">
        <f t="shared" si="18"/>
        <v>7024</v>
      </c>
      <c r="P83" s="42">
        <f t="shared" si="10"/>
        <v>2765</v>
      </c>
      <c r="Q83" s="43">
        <f t="shared" si="11"/>
        <v>3193</v>
      </c>
      <c r="R83" s="49">
        <f t="shared" si="12"/>
        <v>3632</v>
      </c>
    </row>
    <row r="84" spans="2:18">
      <c r="B84" s="19" t="s">
        <v>120</v>
      </c>
      <c r="C84" s="20" t="s">
        <v>38</v>
      </c>
      <c r="D84" s="5" t="s">
        <v>121</v>
      </c>
      <c r="E84" s="25"/>
      <c r="F84" s="26" t="s">
        <v>143</v>
      </c>
      <c r="G84" s="28"/>
      <c r="H84" s="24">
        <f>IF($F84="","",INDEX(Org版マスタ!$C$7:$X$105,MATCH(ROW()-ROW($H$6)+1,Org版マスタ!$Y$7:$Y$105,0),MATCH($F84,Org版マスタ!$C$5:$X$5,0)))</f>
        <v>13</v>
      </c>
      <c r="I84" s="38" t="str">
        <f t="shared" si="13"/>
        <v/>
      </c>
      <c r="J84" s="39">
        <f t="shared" si="14"/>
        <v>169</v>
      </c>
      <c r="K84" s="40">
        <f t="shared" si="15"/>
        <v>172</v>
      </c>
      <c r="L84" s="41">
        <f t="shared" si="16"/>
        <v>175</v>
      </c>
      <c r="M84" s="45">
        <f t="shared" si="19"/>
        <v>6877</v>
      </c>
      <c r="N84" s="43">
        <f t="shared" si="17"/>
        <v>7018</v>
      </c>
      <c r="O84" s="46">
        <f t="shared" si="18"/>
        <v>7199</v>
      </c>
      <c r="P84" s="42">
        <f t="shared" si="10"/>
        <v>2599</v>
      </c>
      <c r="Q84" s="43">
        <f t="shared" si="11"/>
        <v>3024</v>
      </c>
      <c r="R84" s="49">
        <f t="shared" si="12"/>
        <v>3460</v>
      </c>
    </row>
    <row r="85" spans="2:18">
      <c r="B85" s="19" t="s">
        <v>121</v>
      </c>
      <c r="C85" s="20" t="s">
        <v>38</v>
      </c>
      <c r="D85" s="5" t="s">
        <v>122</v>
      </c>
      <c r="E85" s="25"/>
      <c r="F85" s="26" t="s">
        <v>143</v>
      </c>
      <c r="G85" s="28"/>
      <c r="H85" s="24">
        <f>IF($F85="","",INDEX(Org版マスタ!$C$7:$X$105,MATCH(ROW()-ROW($H$6)+1,Org版マスタ!$Y$7:$Y$105,0),MATCH($F85,Org版マスタ!$C$5:$X$5,0)))</f>
        <v>13</v>
      </c>
      <c r="I85" s="38" t="str">
        <f t="shared" si="13"/>
        <v/>
      </c>
      <c r="J85" s="39">
        <f t="shared" si="14"/>
        <v>171</v>
      </c>
      <c r="K85" s="40">
        <f t="shared" si="15"/>
        <v>174</v>
      </c>
      <c r="L85" s="41">
        <f t="shared" si="16"/>
        <v>177</v>
      </c>
      <c r="M85" s="45">
        <f t="shared" si="19"/>
        <v>7048</v>
      </c>
      <c r="N85" s="43">
        <f t="shared" si="17"/>
        <v>7192</v>
      </c>
      <c r="O85" s="46">
        <f t="shared" si="18"/>
        <v>7376</v>
      </c>
      <c r="P85" s="42">
        <f t="shared" si="10"/>
        <v>2430</v>
      </c>
      <c r="Q85" s="43">
        <f t="shared" si="11"/>
        <v>2852</v>
      </c>
      <c r="R85" s="49">
        <f t="shared" si="12"/>
        <v>3285</v>
      </c>
    </row>
    <row r="86" spans="2:18">
      <c r="B86" s="19" t="s">
        <v>122</v>
      </c>
      <c r="C86" s="20" t="s">
        <v>38</v>
      </c>
      <c r="D86" s="5" t="s">
        <v>123</v>
      </c>
      <c r="E86" s="25"/>
      <c r="F86" s="26" t="s">
        <v>143</v>
      </c>
      <c r="G86" s="28"/>
      <c r="H86" s="24">
        <f>IF($F86="","",INDEX(Org版マスタ!$C$7:$X$105,MATCH(ROW()-ROW($H$6)+1,Org版マスタ!$Y$7:$Y$105,0),MATCH($F86,Org版マスタ!$C$5:$X$5,0)))</f>
        <v>13</v>
      </c>
      <c r="I86" s="38" t="str">
        <f t="shared" si="13"/>
        <v/>
      </c>
      <c r="J86" s="39">
        <f t="shared" si="14"/>
        <v>173</v>
      </c>
      <c r="K86" s="40">
        <f t="shared" si="15"/>
        <v>176</v>
      </c>
      <c r="L86" s="41">
        <f t="shared" si="16"/>
        <v>179</v>
      </c>
      <c r="M86" s="45">
        <f t="shared" si="19"/>
        <v>7221</v>
      </c>
      <c r="N86" s="43">
        <f t="shared" si="17"/>
        <v>7368</v>
      </c>
      <c r="O86" s="46">
        <f t="shared" si="18"/>
        <v>7555</v>
      </c>
      <c r="P86" s="42">
        <f t="shared" si="10"/>
        <v>2259</v>
      </c>
      <c r="Q86" s="43">
        <f t="shared" si="11"/>
        <v>2678</v>
      </c>
      <c r="R86" s="49">
        <f t="shared" si="12"/>
        <v>3108</v>
      </c>
    </row>
    <row r="87" spans="2:18">
      <c r="B87" s="19" t="s">
        <v>123</v>
      </c>
      <c r="C87" s="20" t="s">
        <v>38</v>
      </c>
      <c r="D87" s="5" t="s">
        <v>124</v>
      </c>
      <c r="E87" s="25"/>
      <c r="F87" s="26" t="s">
        <v>143</v>
      </c>
      <c r="G87" s="28"/>
      <c r="H87" s="24">
        <f>IF($F87="","",INDEX(Org版マスタ!$C$7:$X$105,MATCH(ROW()-ROW($H$6)+1,Org版マスタ!$Y$7:$Y$105,0),MATCH($F87,Org版マスタ!$C$5:$X$5,0)))</f>
        <v>13</v>
      </c>
      <c r="I87" s="38" t="str">
        <f t="shared" si="13"/>
        <v/>
      </c>
      <c r="J87" s="39">
        <f t="shared" si="14"/>
        <v>175</v>
      </c>
      <c r="K87" s="40">
        <f t="shared" si="15"/>
        <v>178</v>
      </c>
      <c r="L87" s="41">
        <f t="shared" si="16"/>
        <v>181</v>
      </c>
      <c r="M87" s="45">
        <f t="shared" si="19"/>
        <v>7396</v>
      </c>
      <c r="N87" s="43">
        <f t="shared" si="17"/>
        <v>7546</v>
      </c>
      <c r="O87" s="46">
        <f t="shared" si="18"/>
        <v>7736</v>
      </c>
      <c r="P87" s="42">
        <f t="shared" si="10"/>
        <v>2086</v>
      </c>
      <c r="Q87" s="43">
        <f t="shared" si="11"/>
        <v>2502</v>
      </c>
      <c r="R87" s="49">
        <f t="shared" si="12"/>
        <v>2929</v>
      </c>
    </row>
    <row r="88" spans="2:18">
      <c r="B88" s="19" t="s">
        <v>124</v>
      </c>
      <c r="C88" s="20" t="s">
        <v>38</v>
      </c>
      <c r="D88" s="5" t="s">
        <v>125</v>
      </c>
      <c r="E88" s="25"/>
      <c r="F88" s="26" t="s">
        <v>143</v>
      </c>
      <c r="G88" s="28"/>
      <c r="H88" s="24">
        <f>IF($F88="","",INDEX(Org版マスタ!$C$7:$X$105,MATCH(ROW()-ROW($H$6)+1,Org版マスタ!$Y$7:$Y$105,0),MATCH($F88,Org版マスタ!$C$5:$X$5,0)))</f>
        <v>13</v>
      </c>
      <c r="I88" s="38" t="str">
        <f t="shared" si="13"/>
        <v/>
      </c>
      <c r="J88" s="39">
        <f t="shared" si="14"/>
        <v>177</v>
      </c>
      <c r="K88" s="40">
        <f t="shared" si="15"/>
        <v>180</v>
      </c>
      <c r="L88" s="41">
        <f t="shared" si="16"/>
        <v>183</v>
      </c>
      <c r="M88" s="45">
        <f t="shared" si="19"/>
        <v>7573</v>
      </c>
      <c r="N88" s="43">
        <f t="shared" si="17"/>
        <v>7726</v>
      </c>
      <c r="O88" s="46">
        <f t="shared" si="18"/>
        <v>7919</v>
      </c>
      <c r="P88" s="42">
        <f t="shared" si="10"/>
        <v>1911</v>
      </c>
      <c r="Q88" s="43">
        <f t="shared" si="11"/>
        <v>2324</v>
      </c>
      <c r="R88" s="49">
        <f t="shared" si="12"/>
        <v>2748</v>
      </c>
    </row>
    <row r="89" spans="2:18">
      <c r="B89" s="19" t="s">
        <v>125</v>
      </c>
      <c r="C89" s="20" t="s">
        <v>38</v>
      </c>
      <c r="D89" s="5" t="s">
        <v>126</v>
      </c>
      <c r="E89" s="25"/>
      <c r="F89" s="26" t="s">
        <v>143</v>
      </c>
      <c r="G89" s="28"/>
      <c r="H89" s="24">
        <f>IF($F89="","",INDEX(Org版マスタ!$C$7:$X$105,MATCH(ROW()-ROW($H$6)+1,Org版マスタ!$Y$7:$Y$105,0),MATCH($F89,Org版マスタ!$C$5:$X$5,0)))</f>
        <v>14</v>
      </c>
      <c r="I89" s="38" t="str">
        <f t="shared" si="13"/>
        <v/>
      </c>
      <c r="J89" s="39">
        <f t="shared" si="14"/>
        <v>180</v>
      </c>
      <c r="K89" s="40">
        <f t="shared" si="15"/>
        <v>183</v>
      </c>
      <c r="L89" s="41">
        <f t="shared" si="16"/>
        <v>187</v>
      </c>
      <c r="M89" s="45">
        <f t="shared" si="19"/>
        <v>7753</v>
      </c>
      <c r="N89" s="43">
        <f t="shared" si="17"/>
        <v>7909</v>
      </c>
      <c r="O89" s="46">
        <f t="shared" si="18"/>
        <v>8106</v>
      </c>
      <c r="P89" s="42">
        <f t="shared" si="10"/>
        <v>1734</v>
      </c>
      <c r="Q89" s="43">
        <f t="shared" si="11"/>
        <v>2144</v>
      </c>
      <c r="R89" s="49">
        <f t="shared" si="12"/>
        <v>2565</v>
      </c>
    </row>
    <row r="90" spans="2:18">
      <c r="B90" s="19" t="s">
        <v>126</v>
      </c>
      <c r="C90" s="20" t="s">
        <v>38</v>
      </c>
      <c r="D90" s="5" t="s">
        <v>127</v>
      </c>
      <c r="E90" s="25"/>
      <c r="F90" s="26" t="s">
        <v>143</v>
      </c>
      <c r="G90" s="28"/>
      <c r="H90" s="24">
        <f>IF($F90="","",INDEX(Org版マスタ!$C$7:$X$105,MATCH(ROW()-ROW($H$6)+1,Org版マスタ!$Y$7:$Y$105,0),MATCH($F90,Org版マスタ!$C$5:$X$5,0)))</f>
        <v>14</v>
      </c>
      <c r="I90" s="38" t="str">
        <f t="shared" si="13"/>
        <v/>
      </c>
      <c r="J90" s="39">
        <f t="shared" si="14"/>
        <v>182</v>
      </c>
      <c r="K90" s="40">
        <f t="shared" si="15"/>
        <v>185</v>
      </c>
      <c r="L90" s="41">
        <f t="shared" si="16"/>
        <v>189</v>
      </c>
      <c r="M90" s="45">
        <f t="shared" si="19"/>
        <v>7935</v>
      </c>
      <c r="N90" s="43">
        <f t="shared" si="17"/>
        <v>8094</v>
      </c>
      <c r="O90" s="46">
        <f t="shared" si="18"/>
        <v>8295</v>
      </c>
      <c r="P90" s="42">
        <f t="shared" si="10"/>
        <v>1554</v>
      </c>
      <c r="Q90" s="43">
        <f t="shared" si="11"/>
        <v>1961</v>
      </c>
      <c r="R90" s="49">
        <f t="shared" si="12"/>
        <v>2378</v>
      </c>
    </row>
    <row r="91" spans="2:18">
      <c r="B91" s="19" t="s">
        <v>127</v>
      </c>
      <c r="C91" s="20" t="s">
        <v>38</v>
      </c>
      <c r="D91" s="5" t="s">
        <v>128</v>
      </c>
      <c r="E91" s="25"/>
      <c r="F91" s="26" t="s">
        <v>143</v>
      </c>
      <c r="G91" s="28"/>
      <c r="H91" s="24">
        <f>IF($F91="","",INDEX(Org版マスタ!$C$7:$X$105,MATCH(ROW()-ROW($H$6)+1,Org版マスタ!$Y$7:$Y$105,0),MATCH($F91,Org版マスタ!$C$5:$X$5,0)))</f>
        <v>15</v>
      </c>
      <c r="I91" s="38" t="str">
        <f t="shared" si="13"/>
        <v/>
      </c>
      <c r="J91" s="39">
        <f t="shared" si="14"/>
        <v>185</v>
      </c>
      <c r="K91" s="40">
        <f t="shared" si="15"/>
        <v>188</v>
      </c>
      <c r="L91" s="41">
        <f t="shared" si="16"/>
        <v>192</v>
      </c>
      <c r="M91" s="45">
        <f t="shared" si="19"/>
        <v>8120</v>
      </c>
      <c r="N91" s="43">
        <f t="shared" si="17"/>
        <v>8282</v>
      </c>
      <c r="O91" s="46">
        <f t="shared" si="18"/>
        <v>8487</v>
      </c>
      <c r="P91" s="42">
        <f t="shared" si="10"/>
        <v>1372</v>
      </c>
      <c r="Q91" s="43">
        <f t="shared" si="11"/>
        <v>1776</v>
      </c>
      <c r="R91" s="49">
        <f t="shared" si="12"/>
        <v>2189</v>
      </c>
    </row>
    <row r="92" spans="2:18">
      <c r="B92" s="19" t="s">
        <v>128</v>
      </c>
      <c r="C92" s="20" t="s">
        <v>38</v>
      </c>
      <c r="D92" s="5" t="s">
        <v>129</v>
      </c>
      <c r="E92" s="25"/>
      <c r="F92" s="26" t="s">
        <v>143</v>
      </c>
      <c r="G92" s="28"/>
      <c r="H92" s="24">
        <f>IF($F92="","",INDEX(Org版マスタ!$C$7:$X$105,MATCH(ROW()-ROW($H$6)+1,Org版マスタ!$Y$7:$Y$105,0),MATCH($F92,Org版マスタ!$C$5:$X$5,0)))</f>
        <v>22</v>
      </c>
      <c r="I92" s="38" t="str">
        <f t="shared" si="13"/>
        <v/>
      </c>
      <c r="J92" s="39">
        <f t="shared" si="14"/>
        <v>194</v>
      </c>
      <c r="K92" s="40">
        <f t="shared" si="15"/>
        <v>199</v>
      </c>
      <c r="L92" s="41">
        <f t="shared" si="16"/>
        <v>205</v>
      </c>
      <c r="M92" s="45">
        <f t="shared" si="19"/>
        <v>8314</v>
      </c>
      <c r="N92" s="43">
        <f t="shared" si="17"/>
        <v>8481</v>
      </c>
      <c r="O92" s="46">
        <f t="shared" si="18"/>
        <v>8692</v>
      </c>
      <c r="P92" s="42">
        <f t="shared" si="10"/>
        <v>1187</v>
      </c>
      <c r="Q92" s="43">
        <f t="shared" si="11"/>
        <v>1588</v>
      </c>
      <c r="R92" s="49">
        <f t="shared" si="12"/>
        <v>1997</v>
      </c>
    </row>
    <row r="93" spans="2:18">
      <c r="B93" s="19" t="s">
        <v>129</v>
      </c>
      <c r="C93" s="20" t="s">
        <v>38</v>
      </c>
      <c r="D93" s="5" t="s">
        <v>130</v>
      </c>
      <c r="E93" s="25"/>
      <c r="F93" s="26" t="s">
        <v>143</v>
      </c>
      <c r="G93" s="28"/>
      <c r="H93" s="24">
        <f>IF($F93="","",INDEX(Org版マスタ!$C$7:$X$105,MATCH(ROW()-ROW($H$6)+1,Org版マスタ!$Y$7:$Y$105,0),MATCH($F93,Org版マスタ!$C$5:$X$5,0)))</f>
        <v>29</v>
      </c>
      <c r="I93" s="38" t="str">
        <f t="shared" si="13"/>
        <v/>
      </c>
      <c r="J93" s="39">
        <f t="shared" si="14"/>
        <v>203</v>
      </c>
      <c r="K93" s="40">
        <f t="shared" si="15"/>
        <v>210</v>
      </c>
      <c r="L93" s="41">
        <f t="shared" si="16"/>
        <v>217</v>
      </c>
      <c r="M93" s="45">
        <f t="shared" si="19"/>
        <v>8517</v>
      </c>
      <c r="N93" s="43">
        <f t="shared" si="17"/>
        <v>8691</v>
      </c>
      <c r="O93" s="46">
        <f t="shared" si="18"/>
        <v>8909</v>
      </c>
      <c r="P93" s="42">
        <f t="shared" si="10"/>
        <v>993</v>
      </c>
      <c r="Q93" s="43">
        <f t="shared" si="11"/>
        <v>1389</v>
      </c>
      <c r="R93" s="49">
        <f t="shared" si="12"/>
        <v>1792</v>
      </c>
    </row>
    <row r="94" spans="2:18">
      <c r="B94" s="19" t="s">
        <v>130</v>
      </c>
      <c r="C94" s="20" t="s">
        <v>38</v>
      </c>
      <c r="D94" s="5" t="s">
        <v>131</v>
      </c>
      <c r="E94" s="25"/>
      <c r="F94" s="26" t="s">
        <v>143</v>
      </c>
      <c r="G94" s="28"/>
      <c r="H94" s="24">
        <f>IF($F94="","",INDEX(Org版マスタ!$C$7:$X$105,MATCH(ROW()-ROW($H$6)+1,Org版マスタ!$Y$7:$Y$105,0),MATCH($F94,Org版マスタ!$C$5:$X$5,0)))</f>
        <v>36</v>
      </c>
      <c r="I94" s="38" t="str">
        <f t="shared" si="13"/>
        <v/>
      </c>
      <c r="J94" s="39">
        <f t="shared" si="14"/>
        <v>212</v>
      </c>
      <c r="K94" s="40">
        <f t="shared" si="15"/>
        <v>221</v>
      </c>
      <c r="L94" s="41">
        <f t="shared" si="16"/>
        <v>230</v>
      </c>
      <c r="M94" s="45">
        <f t="shared" si="19"/>
        <v>8729</v>
      </c>
      <c r="N94" s="43">
        <f t="shared" si="17"/>
        <v>8912</v>
      </c>
      <c r="O94" s="46">
        <f t="shared" si="18"/>
        <v>9139</v>
      </c>
      <c r="P94" s="42">
        <f t="shared" si="10"/>
        <v>790</v>
      </c>
      <c r="Q94" s="43">
        <f t="shared" si="11"/>
        <v>1179</v>
      </c>
      <c r="R94" s="49">
        <f t="shared" si="12"/>
        <v>1575</v>
      </c>
    </row>
    <row r="95" spans="2:18">
      <c r="B95" s="19" t="s">
        <v>131</v>
      </c>
      <c r="C95" s="20" t="s">
        <v>38</v>
      </c>
      <c r="D95" s="5" t="s">
        <v>132</v>
      </c>
      <c r="E95" s="25"/>
      <c r="F95" s="26" t="s">
        <v>143</v>
      </c>
      <c r="G95" s="28"/>
      <c r="H95" s="24">
        <f>IF($F95="","",INDEX(Org版マスタ!$C$7:$X$105,MATCH(ROW()-ROW($H$6)+1,Org版マスタ!$Y$7:$Y$105,0),MATCH($F95,Org版マスタ!$C$5:$X$5,0)))</f>
        <v>43</v>
      </c>
      <c r="I95" s="38" t="str">
        <f t="shared" si="13"/>
        <v/>
      </c>
      <c r="J95" s="39">
        <f t="shared" si="14"/>
        <v>221</v>
      </c>
      <c r="K95" s="40">
        <f t="shared" si="15"/>
        <v>231</v>
      </c>
      <c r="L95" s="41">
        <f t="shared" si="16"/>
        <v>242</v>
      </c>
      <c r="M95" s="45">
        <f t="shared" si="19"/>
        <v>8950</v>
      </c>
      <c r="N95" s="43">
        <f t="shared" si="17"/>
        <v>9143</v>
      </c>
      <c r="O95" s="46">
        <f t="shared" si="18"/>
        <v>9381</v>
      </c>
      <c r="P95" s="42">
        <f t="shared" si="10"/>
        <v>578</v>
      </c>
      <c r="Q95" s="43">
        <f t="shared" si="11"/>
        <v>958</v>
      </c>
      <c r="R95" s="49">
        <f t="shared" si="12"/>
        <v>1345</v>
      </c>
    </row>
    <row r="96" spans="2:18">
      <c r="B96" s="19" t="s">
        <v>132</v>
      </c>
      <c r="C96" s="20" t="s">
        <v>38</v>
      </c>
      <c r="D96" s="5" t="s">
        <v>133</v>
      </c>
      <c r="E96" s="25"/>
      <c r="F96" s="26" t="s">
        <v>143</v>
      </c>
      <c r="G96" s="28"/>
      <c r="H96" s="24">
        <f>IF($F96="","",INDEX(Org版マスタ!$C$7:$X$105,MATCH(ROW()-ROW($H$6)+1,Org版マスタ!$Y$7:$Y$105,0),MATCH($F96,Org版マスタ!$C$5:$X$5,0)))</f>
        <v>50</v>
      </c>
      <c r="I96" s="38" t="str">
        <f t="shared" si="13"/>
        <v>注意</v>
      </c>
      <c r="J96" s="39">
        <f t="shared" si="14"/>
        <v>230</v>
      </c>
      <c r="K96" s="40">
        <f t="shared" si="15"/>
        <v>242</v>
      </c>
      <c r="L96" s="41">
        <f t="shared" si="16"/>
        <v>255</v>
      </c>
      <c r="M96" s="45">
        <f t="shared" si="19"/>
        <v>9180</v>
      </c>
      <c r="N96" s="43">
        <f t="shared" si="17"/>
        <v>9385</v>
      </c>
      <c r="O96" s="46">
        <f t="shared" si="18"/>
        <v>9636</v>
      </c>
      <c r="P96" s="42">
        <f t="shared" si="10"/>
        <v>357</v>
      </c>
      <c r="Q96" s="43">
        <f t="shared" si="11"/>
        <v>727</v>
      </c>
      <c r="R96" s="49">
        <f t="shared" si="12"/>
        <v>1103</v>
      </c>
    </row>
    <row r="97" spans="2:18">
      <c r="B97" s="19" t="s">
        <v>133</v>
      </c>
      <c r="C97" s="20" t="s">
        <v>38</v>
      </c>
      <c r="D97" s="5" t="s">
        <v>134</v>
      </c>
      <c r="E97" s="25"/>
      <c r="F97" s="26" t="s">
        <v>143</v>
      </c>
      <c r="G97" s="28"/>
      <c r="H97" s="24">
        <f>IF($F97="","",INDEX(Org版マスタ!$C$7:$X$105,MATCH(ROW()-ROW($H$6)+1,Org版マスタ!$Y$7:$Y$105,0),MATCH($F97,Org版マスタ!$C$5:$X$5,0)))</f>
        <v>57</v>
      </c>
      <c r="I97" s="38" t="str">
        <f t="shared" si="13"/>
        <v>警告</v>
      </c>
      <c r="J97" s="39">
        <f t="shared" si="14"/>
        <v>239</v>
      </c>
      <c r="K97" s="40">
        <f t="shared" si="15"/>
        <v>253</v>
      </c>
      <c r="L97" s="41">
        <f t="shared" si="16"/>
        <v>11</v>
      </c>
      <c r="M97" s="45">
        <f t="shared" si="19"/>
        <v>9180</v>
      </c>
      <c r="N97" s="43">
        <f t="shared" ref="N97:N103" si="20">N96+IF(L97&lt;J97,127,FLOOR((J97+L97)/2,1))</f>
        <v>9512</v>
      </c>
      <c r="O97" s="46">
        <f t="shared" si="18"/>
        <v>9891</v>
      </c>
      <c r="P97" s="42">
        <f t="shared" si="10"/>
        <v>127</v>
      </c>
      <c r="Q97" s="43">
        <f t="shared" si="11"/>
        <v>485</v>
      </c>
      <c r="R97" s="49">
        <f t="shared" si="12"/>
        <v>848</v>
      </c>
    </row>
    <row r="98" spans="2:18">
      <c r="B98" s="19" t="s">
        <v>134</v>
      </c>
      <c r="C98" s="20" t="s">
        <v>38</v>
      </c>
      <c r="D98" s="5" t="s">
        <v>135</v>
      </c>
      <c r="E98" s="25"/>
      <c r="F98" s="26" t="s">
        <v>143</v>
      </c>
      <c r="G98" s="28"/>
      <c r="H98" s="24">
        <f>IF($F98="","",INDEX(Org版マスタ!$C$7:$X$105,MATCH(ROW()-ROW($H$6)+1,Org版マスタ!$Y$7:$Y$105,0),MATCH($F98,Org版マスタ!$C$5:$X$5,0)))</f>
        <v>64</v>
      </c>
      <c r="I98" s="38" t="str">
        <f t="shared" si="13"/>
        <v>警告</v>
      </c>
      <c r="J98" s="39">
        <f t="shared" si="14"/>
        <v>248</v>
      </c>
      <c r="K98" s="40">
        <f t="shared" si="15"/>
        <v>8</v>
      </c>
      <c r="L98" s="41">
        <f t="shared" si="16"/>
        <v>24</v>
      </c>
      <c r="M98" s="45">
        <f t="shared" si="19"/>
        <v>9180</v>
      </c>
      <c r="N98" s="43">
        <f t="shared" si="20"/>
        <v>9639</v>
      </c>
      <c r="O98" s="46">
        <f t="shared" si="18"/>
        <v>10146</v>
      </c>
      <c r="P98" s="42">
        <f t="shared" si="10"/>
        <v>127</v>
      </c>
      <c r="Q98" s="43">
        <f t="shared" si="11"/>
        <v>358</v>
      </c>
      <c r="R98" s="49">
        <f t="shared" si="12"/>
        <v>593</v>
      </c>
    </row>
    <row r="99" spans="2:18">
      <c r="B99" s="19" t="s">
        <v>135</v>
      </c>
      <c r="C99" s="20" t="s">
        <v>38</v>
      </c>
      <c r="D99" s="5" t="s">
        <v>136</v>
      </c>
      <c r="E99" s="25"/>
      <c r="F99" s="26" t="s">
        <v>143</v>
      </c>
      <c r="G99" s="28"/>
      <c r="H99" s="24">
        <f>IF($F99="","",INDEX(Org版マスタ!$C$7:$X$105,MATCH(ROW()-ROW($H$6)+1,Org版マスタ!$Y$7:$Y$105,0),MATCH($F99,Org版マスタ!$C$5:$X$5,0)))</f>
        <v>71</v>
      </c>
      <c r="I99" s="38" t="str">
        <f t="shared" si="13"/>
        <v>OF</v>
      </c>
      <c r="J99" s="39">
        <f t="shared" si="14"/>
        <v>1</v>
      </c>
      <c r="K99" s="40">
        <f t="shared" si="15"/>
        <v>18</v>
      </c>
      <c r="L99" s="41">
        <f t="shared" si="16"/>
        <v>36</v>
      </c>
      <c r="M99" s="45">
        <f t="shared" si="19"/>
        <v>9181</v>
      </c>
      <c r="N99" s="43">
        <f t="shared" si="20"/>
        <v>9657</v>
      </c>
      <c r="O99" s="46">
        <f t="shared" si="18"/>
        <v>10182</v>
      </c>
      <c r="P99" s="42">
        <f t="shared" si="10"/>
        <v>127</v>
      </c>
      <c r="Q99" s="43">
        <f t="shared" si="11"/>
        <v>231</v>
      </c>
      <c r="R99" s="49">
        <f t="shared" si="12"/>
        <v>338</v>
      </c>
    </row>
    <row r="100" spans="2:18">
      <c r="B100" s="19" t="s">
        <v>136</v>
      </c>
      <c r="C100" s="20" t="s">
        <v>38</v>
      </c>
      <c r="D100" s="5" t="s">
        <v>137</v>
      </c>
      <c r="E100" s="25"/>
      <c r="F100" s="26" t="s">
        <v>143</v>
      </c>
      <c r="G100" s="28"/>
      <c r="H100" s="24">
        <f>IF($F100="","",INDEX(Org版マスタ!$C$7:$X$105,MATCH(ROW()-ROW($H$6)+1,Org版マスタ!$Y$7:$Y$105,0),MATCH($F100,Org版マスタ!$C$5:$X$5,0)))</f>
        <v>78</v>
      </c>
      <c r="I100" s="38" t="str">
        <f t="shared" si="13"/>
        <v>OF</v>
      </c>
      <c r="J100" s="39">
        <f t="shared" si="14"/>
        <v>10</v>
      </c>
      <c r="K100" s="40">
        <f t="shared" si="15"/>
        <v>29</v>
      </c>
      <c r="L100" s="41">
        <f t="shared" si="16"/>
        <v>49</v>
      </c>
      <c r="M100" s="45">
        <f t="shared" si="19"/>
        <v>9191</v>
      </c>
      <c r="N100" s="43">
        <f t="shared" si="20"/>
        <v>9686</v>
      </c>
      <c r="O100" s="46">
        <f t="shared" si="18"/>
        <v>10231</v>
      </c>
      <c r="P100" s="42">
        <f t="shared" si="10"/>
        <v>126</v>
      </c>
      <c r="Q100" s="43">
        <f t="shared" si="11"/>
        <v>213</v>
      </c>
      <c r="R100" s="49">
        <f t="shared" si="12"/>
        <v>302</v>
      </c>
    </row>
    <row r="101" spans="2:18">
      <c r="B101" s="19" t="s">
        <v>137</v>
      </c>
      <c r="C101" s="20" t="s">
        <v>38</v>
      </c>
      <c r="D101" s="5" t="s">
        <v>138</v>
      </c>
      <c r="E101" s="25"/>
      <c r="F101" s="26" t="s">
        <v>143</v>
      </c>
      <c r="G101" s="28"/>
      <c r="H101" s="24">
        <f>IF($F101="","",INDEX(Org版マスタ!$C$7:$X$105,MATCH(ROW()-ROW($H$6)+1,Org版マスタ!$Y$7:$Y$105,0),MATCH($F101,Org版マスタ!$C$5:$X$5,0)))</f>
        <v>85</v>
      </c>
      <c r="I101" s="38" t="str">
        <f t="shared" si="13"/>
        <v>OF</v>
      </c>
      <c r="J101" s="39">
        <f t="shared" si="14"/>
        <v>19</v>
      </c>
      <c r="K101" s="40">
        <f t="shared" si="15"/>
        <v>40</v>
      </c>
      <c r="L101" s="41">
        <f t="shared" si="16"/>
        <v>61</v>
      </c>
      <c r="M101" s="45">
        <f t="shared" si="19"/>
        <v>9210</v>
      </c>
      <c r="N101" s="43">
        <f t="shared" si="20"/>
        <v>9726</v>
      </c>
      <c r="O101" s="46">
        <f t="shared" si="18"/>
        <v>10292</v>
      </c>
      <c r="P101" s="42">
        <f t="shared" si="10"/>
        <v>116</v>
      </c>
      <c r="Q101" s="43">
        <f t="shared" si="11"/>
        <v>184</v>
      </c>
      <c r="R101" s="49">
        <f t="shared" si="12"/>
        <v>253</v>
      </c>
    </row>
    <row r="102" spans="2:18">
      <c r="B102" s="19" t="s">
        <v>138</v>
      </c>
      <c r="C102" s="20" t="s">
        <v>38</v>
      </c>
      <c r="D102" s="5" t="s">
        <v>139</v>
      </c>
      <c r="E102" s="25"/>
      <c r="F102" s="26" t="s">
        <v>143</v>
      </c>
      <c r="G102" s="28"/>
      <c r="H102" s="24">
        <f>IF($F102="","",INDEX(Org版マスタ!$C$7:$X$105,MATCH(ROW()-ROW($H$6)+1,Org版マスタ!$Y$7:$Y$105,0),MATCH($F102,Org版マスタ!$C$5:$X$5,0)))</f>
        <v>92</v>
      </c>
      <c r="I102" s="38" t="str">
        <f t="shared" si="13"/>
        <v>OF</v>
      </c>
      <c r="J102" s="39">
        <f t="shared" si="14"/>
        <v>28</v>
      </c>
      <c r="K102" s="40">
        <f t="shared" si="15"/>
        <v>51</v>
      </c>
      <c r="L102" s="41">
        <f t="shared" si="16"/>
        <v>74</v>
      </c>
      <c r="M102" s="45">
        <f t="shared" si="19"/>
        <v>9238</v>
      </c>
      <c r="N102" s="43">
        <f t="shared" si="20"/>
        <v>9777</v>
      </c>
      <c r="O102" s="46">
        <f t="shared" si="18"/>
        <v>10366</v>
      </c>
      <c r="P102" s="42">
        <f t="shared" si="10"/>
        <v>97</v>
      </c>
      <c r="Q102" s="43">
        <f t="shared" si="11"/>
        <v>144</v>
      </c>
      <c r="R102" s="49">
        <f t="shared" si="12"/>
        <v>192</v>
      </c>
    </row>
    <row r="103" spans="2:18">
      <c r="B103" s="19" t="s">
        <v>139</v>
      </c>
      <c r="C103" s="20" t="s">
        <v>38</v>
      </c>
      <c r="D103" s="5" t="s">
        <v>140</v>
      </c>
      <c r="E103" s="25"/>
      <c r="F103" s="26" t="s">
        <v>143</v>
      </c>
      <c r="G103" s="28"/>
      <c r="H103" s="24">
        <f>IF($F103="","",INDEX(Org版マスタ!$C$7:$X$105,MATCH(ROW()-ROW($H$6)+1,Org版マスタ!$Y$7:$Y$105,0),MATCH($F103,Org版マスタ!$C$5:$X$5,0)))</f>
        <v>99</v>
      </c>
      <c r="I103" s="38" t="str">
        <f t="shared" si="13"/>
        <v>OF</v>
      </c>
      <c r="J103" s="39">
        <f t="shared" si="14"/>
        <v>37</v>
      </c>
      <c r="K103" s="40">
        <f t="shared" si="15"/>
        <v>61</v>
      </c>
      <c r="L103" s="41">
        <f t="shared" si="16"/>
        <v>86</v>
      </c>
      <c r="M103" s="45">
        <f t="shared" si="19"/>
        <v>9275</v>
      </c>
      <c r="N103" s="43">
        <f t="shared" si="20"/>
        <v>9838</v>
      </c>
      <c r="O103" s="46">
        <f t="shared" si="18"/>
        <v>10452</v>
      </c>
      <c r="P103" s="42">
        <f>32+IF(L103&lt;J103,0,J103)</f>
        <v>69</v>
      </c>
      <c r="Q103" s="43">
        <f>32+IF(L103&lt;J103,127,FLOOR((J103+L103)/2,1))</f>
        <v>93</v>
      </c>
      <c r="R103" s="49">
        <f>32+IF(FLOOR((ROW()-ROW($J$6)+2)*2+$H103*1.5,1)/256&gt;=1,IF(FLOOR((ROW()-ROW($J$6)+2)*2+$H103,1)/256&gt;=1,L103,255),L103)</f>
        <v>118</v>
      </c>
    </row>
    <row r="104" spans="2:18">
      <c r="B104" s="19" t="s">
        <v>140</v>
      </c>
      <c r="C104" s="21"/>
      <c r="D104" s="25"/>
      <c r="E104" s="25"/>
      <c r="F104" s="50"/>
      <c r="G104" s="50"/>
      <c r="H104" s="51"/>
      <c r="I104" s="59"/>
      <c r="J104" s="60"/>
      <c r="K104" s="61"/>
      <c r="L104" s="51"/>
      <c r="M104" s="62"/>
      <c r="N104" s="63"/>
      <c r="O104" s="64"/>
      <c r="P104" s="62"/>
      <c r="Q104" s="63"/>
      <c r="R104" s="73"/>
    </row>
    <row r="105" spans="2:18" ht="1.5" customHeight="1">
      <c r="B105" s="52"/>
      <c r="C105" s="53"/>
      <c r="D105" s="54"/>
      <c r="E105" s="54"/>
      <c r="F105" s="55"/>
      <c r="G105" s="56"/>
      <c r="H105" s="57"/>
      <c r="I105" s="65"/>
      <c r="J105" s="66"/>
      <c r="K105" s="67"/>
      <c r="L105" s="68"/>
      <c r="M105" s="69"/>
      <c r="N105" s="70"/>
      <c r="O105" s="71"/>
      <c r="P105" s="72"/>
      <c r="Q105" s="70"/>
      <c r="R105" s="74"/>
    </row>
    <row r="106" spans="2:18">
      <c r="G106" s="58"/>
    </row>
    <row r="133" spans="1:1" hidden="1">
      <c r="A133" s="2" t="str">
        <f>INDEX(Org版マスタ!$C$5:$X$5,,ROW()-ROW($A$133)+1)</f>
        <v>たまねぎけんし</v>
      </c>
    </row>
    <row r="134" spans="1:1" hidden="1">
      <c r="A134" s="2" t="str">
        <f>INDEX(Org版マスタ!$C$5:$X$5,,ROW()-ROW($A$133)+1)</f>
        <v>せんし</v>
      </c>
    </row>
    <row r="135" spans="1:1" hidden="1">
      <c r="A135" s="2" t="str">
        <f>INDEX(Org版マスタ!$C$5:$X$5,,ROW()-ROW($A$133)+1)</f>
        <v>モンク</v>
      </c>
    </row>
    <row r="136" spans="1:1" hidden="1">
      <c r="A136" s="2" t="str">
        <f>INDEX(Org版マスタ!$C$5:$X$5,,ROW()-ROW($A$133)+1)</f>
        <v>しろまどうし</v>
      </c>
    </row>
    <row r="137" spans="1:1" hidden="1">
      <c r="A137" s="2" t="str">
        <f>INDEX(Org版マスタ!$C$5:$X$5,,ROW()-ROW($A$133)+1)</f>
        <v>くろまどうし</v>
      </c>
    </row>
    <row r="138" spans="1:1" hidden="1">
      <c r="A138" s="2" t="str">
        <f>INDEX(Org版マスタ!$C$5:$X$5,,ROW()-ROW($A$133)+1)</f>
        <v>あかまどうし</v>
      </c>
    </row>
    <row r="139" spans="1:1" hidden="1">
      <c r="A139" s="2" t="str">
        <f>INDEX(Org版マスタ!$C$5:$X$5,,ROW()-ROW($A$133)+1)</f>
        <v>かりゅうど</v>
      </c>
    </row>
    <row r="140" spans="1:1" hidden="1">
      <c r="A140" s="2" t="str">
        <f>INDEX(Org版マスタ!$C$5:$X$5,,ROW()-ROW($A$133)+1)</f>
        <v>ナイト</v>
      </c>
    </row>
    <row r="141" spans="1:1" hidden="1">
      <c r="A141" s="2" t="str">
        <f>INDEX(Org版マスタ!$C$5:$X$5,,ROW()-ROW($A$133)+1)</f>
        <v>シーフ</v>
      </c>
    </row>
    <row r="142" spans="1:1" hidden="1">
      <c r="A142" s="2" t="str">
        <f>INDEX(Org版マスタ!$C$5:$X$5,,ROW()-ROW($A$133)+1)</f>
        <v>がくしゃ</v>
      </c>
    </row>
    <row r="143" spans="1:1" hidden="1">
      <c r="A143" s="2" t="str">
        <f>INDEX(Org版マスタ!$C$5:$X$5,,ROW()-ROW($A$133)+1)</f>
        <v>ふうすいし</v>
      </c>
    </row>
    <row r="144" spans="1:1" hidden="1">
      <c r="A144" s="2" t="str">
        <f>INDEX(Org版マスタ!$C$5:$X$5,,ROW()-ROW($A$133)+1)</f>
        <v>りゅうきし</v>
      </c>
    </row>
    <row r="145" spans="1:1" hidden="1">
      <c r="A145" s="2" t="str">
        <f>INDEX(Org版マスタ!$C$5:$X$5,,ROW()-ROW($A$133)+1)</f>
        <v>バイキング</v>
      </c>
    </row>
    <row r="146" spans="1:1" hidden="1">
      <c r="A146" s="2" t="str">
        <f>INDEX(Org版マスタ!$C$5:$X$5,,ROW()-ROW($A$133)+1)</f>
        <v>からてか</v>
      </c>
    </row>
    <row r="147" spans="1:1" hidden="1">
      <c r="A147" s="2" t="str">
        <f>INDEX(Org版マスタ!$C$5:$X$5,,ROW()-ROW($A$133)+1)</f>
        <v>まけんし</v>
      </c>
    </row>
    <row r="148" spans="1:1" hidden="1">
      <c r="A148" s="2" t="str">
        <f>INDEX(Org版マスタ!$C$5:$X$5,,ROW()-ROW($A$133)+1)</f>
        <v>げんじゅつし</v>
      </c>
    </row>
    <row r="149" spans="1:1" hidden="1">
      <c r="A149" s="2" t="str">
        <f>INDEX(Org版マスタ!$C$5:$X$5,,ROW()-ROW($A$133)+1)</f>
        <v>ぎんゆうしじん</v>
      </c>
    </row>
    <row r="150" spans="1:1" hidden="1">
      <c r="A150" s="2" t="str">
        <f>INDEX(Org版マスタ!$C$5:$X$5,,ROW()-ROW($A$133)+1)</f>
        <v>まじん</v>
      </c>
    </row>
    <row r="151" spans="1:1" hidden="1">
      <c r="A151" s="2" t="str">
        <f>INDEX(Org版マスタ!$C$5:$X$5,,ROW()-ROW($A$133)+1)</f>
        <v>どうし</v>
      </c>
    </row>
    <row r="152" spans="1:1" hidden="1">
      <c r="A152" s="2" t="str">
        <f>INDEX(Org版マスタ!$C$5:$X$5,,ROW()-ROW($A$133)+1)</f>
        <v>まかいげんし</v>
      </c>
    </row>
    <row r="153" spans="1:1" hidden="1">
      <c r="A153" s="2" t="str">
        <f>INDEX(Org版マスタ!$C$5:$X$5,,ROW()-ROW($A$133)+1)</f>
        <v>けんじゃ</v>
      </c>
    </row>
    <row r="154" spans="1:1" hidden="1">
      <c r="A154" s="2" t="str">
        <f>INDEX(Org版マスタ!$C$5:$X$5,,ROW()-ROW($A$133)+1)</f>
        <v>にんじゃ</v>
      </c>
    </row>
    <row r="155" spans="1:1" hidden="1"/>
    <row r="156" spans="1:1" hidden="1"/>
    <row r="157" spans="1:1" hidden="1"/>
    <row r="158" spans="1:1" hidden="1"/>
    <row r="159" spans="1:1" hidden="1"/>
    <row r="160" spans="1:1" hidden="1"/>
    <row r="161" hidden="1"/>
    <row r="162" hidden="1"/>
  </sheetData>
  <sheetProtection sheet="1" objects="1"/>
  <mergeCells count="7">
    <mergeCell ref="B3:D4"/>
    <mergeCell ref="J3:L3"/>
    <mergeCell ref="M3:O3"/>
    <mergeCell ref="P3:R3"/>
    <mergeCell ref="F3:F4"/>
    <mergeCell ref="H3:H4"/>
    <mergeCell ref="I3:I4"/>
  </mergeCells>
  <phoneticPr fontId="11"/>
  <dataValidations count="5">
    <dataValidation type="list" allowBlank="1" showInputMessage="1" showErrorMessage="1" sqref="F6:F14" xr:uid="{00000000-0002-0000-0200-000000000000}">
      <formula1>$A$133:$A$138</formula1>
    </dataValidation>
    <dataValidation type="list" allowBlank="1" showInputMessage="1" showErrorMessage="1" sqref="F45:F103" xr:uid="{00000000-0002-0000-0200-000001000000}">
      <formula1>$A$133:$A$154</formula1>
    </dataValidation>
    <dataValidation type="list" allowBlank="1" showInputMessage="1" showErrorMessage="1" sqref="F15:F19" xr:uid="{00000000-0002-0000-0200-000002000000}">
      <formula1>$A$133:$A$142</formula1>
    </dataValidation>
    <dataValidation type="list" allowBlank="1" showInputMessage="1" showErrorMessage="1" sqref="F20:F34" xr:uid="{00000000-0002-0000-0200-000003000000}">
      <formula1>$A$133:$A$149</formula1>
    </dataValidation>
    <dataValidation type="list" allowBlank="1" showInputMessage="1" showErrorMessage="1" sqref="F35:F44" xr:uid="{00000000-0002-0000-0200-000004000000}">
      <formula1>$A$133:$A$152</formula1>
    </dataValidation>
  </dataValidations>
  <pageMargins left="0.69930555555555596" right="0.69930555555555596"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B334F-5947-48AB-B3F4-58BF2CF69DA9}">
  <dimension ref="A1:Y105"/>
  <sheetViews>
    <sheetView workbookViewId="0">
      <pane ySplit="6" topLeftCell="A7" activePane="bottomLeft" state="frozen"/>
      <selection pane="bottomLeft" activeCell="B3" sqref="B3"/>
    </sheetView>
  </sheetViews>
  <sheetFormatPr defaultColWidth="9" defaultRowHeight="15.75"/>
  <cols>
    <col min="1" max="1" width="2.5" style="2" customWidth="1"/>
    <col min="2" max="24" width="3.5" style="2" customWidth="1"/>
    <col min="25" max="25" width="3.5" style="2" hidden="1" customWidth="1"/>
    <col min="26" max="16384" width="9" style="2"/>
  </cols>
  <sheetData>
    <row r="1" spans="1:25">
      <c r="A1" s="2" t="s">
        <v>258</v>
      </c>
    </row>
    <row r="3" spans="1:25">
      <c r="B3" s="2" t="s">
        <v>174</v>
      </c>
    </row>
    <row r="4" spans="1:25">
      <c r="B4" s="276" t="s">
        <v>26</v>
      </c>
      <c r="C4" s="216" t="s">
        <v>175</v>
      </c>
      <c r="D4" s="277" t="s">
        <v>176</v>
      </c>
      <c r="E4" s="278"/>
      <c r="F4" s="278"/>
      <c r="G4" s="278"/>
      <c r="H4" s="279"/>
      <c r="I4" s="277" t="s">
        <v>177</v>
      </c>
      <c r="J4" s="278"/>
      <c r="K4" s="278"/>
      <c r="L4" s="279"/>
      <c r="M4" s="277" t="s">
        <v>178</v>
      </c>
      <c r="N4" s="278"/>
      <c r="O4" s="278"/>
      <c r="P4" s="278"/>
      <c r="Q4" s="278"/>
      <c r="R4" s="278"/>
      <c r="S4" s="279"/>
      <c r="T4" s="277" t="s">
        <v>179</v>
      </c>
      <c r="U4" s="278"/>
      <c r="V4" s="279"/>
      <c r="W4" s="277" t="s">
        <v>180</v>
      </c>
      <c r="X4" s="279"/>
      <c r="Y4" s="7"/>
    </row>
    <row r="5" spans="1:25">
      <c r="B5" s="280"/>
      <c r="C5" s="216" t="s">
        <v>143</v>
      </c>
      <c r="D5" s="216" t="s">
        <v>50</v>
      </c>
      <c r="E5" s="216" t="s">
        <v>155</v>
      </c>
      <c r="F5" s="216" t="s">
        <v>156</v>
      </c>
      <c r="G5" s="216" t="s">
        <v>157</v>
      </c>
      <c r="H5" s="216" t="s">
        <v>158</v>
      </c>
      <c r="I5" s="216" t="s">
        <v>159</v>
      </c>
      <c r="J5" s="216" t="s">
        <v>66</v>
      </c>
      <c r="K5" s="216" t="s">
        <v>160</v>
      </c>
      <c r="L5" s="216" t="s">
        <v>161</v>
      </c>
      <c r="M5" s="216" t="s">
        <v>162</v>
      </c>
      <c r="N5" s="216" t="s">
        <v>163</v>
      </c>
      <c r="O5" s="216" t="s">
        <v>164</v>
      </c>
      <c r="P5" s="216" t="s">
        <v>92</v>
      </c>
      <c r="Q5" s="216" t="s">
        <v>165</v>
      </c>
      <c r="R5" s="216" t="s">
        <v>166</v>
      </c>
      <c r="S5" s="216" t="s">
        <v>167</v>
      </c>
      <c r="T5" s="216" t="s">
        <v>169</v>
      </c>
      <c r="U5" s="216" t="s">
        <v>168</v>
      </c>
      <c r="V5" s="216" t="s">
        <v>170</v>
      </c>
      <c r="W5" s="216" t="s">
        <v>171</v>
      </c>
      <c r="X5" s="216" t="s">
        <v>172</v>
      </c>
      <c r="Y5" s="7" t="s">
        <v>154</v>
      </c>
    </row>
    <row r="6" spans="1:25">
      <c r="B6" s="281" t="s">
        <v>181</v>
      </c>
      <c r="C6" s="216" t="s">
        <v>153</v>
      </c>
      <c r="D6" s="216" t="s">
        <v>149</v>
      </c>
      <c r="E6" s="216" t="s">
        <v>150</v>
      </c>
      <c r="F6" s="216" t="s">
        <v>149</v>
      </c>
      <c r="G6" s="216" t="s">
        <v>149</v>
      </c>
      <c r="H6" s="216" t="s">
        <v>148</v>
      </c>
      <c r="I6" s="216" t="s">
        <v>150</v>
      </c>
      <c r="J6" s="216" t="s">
        <v>151</v>
      </c>
      <c r="K6" s="216" t="s">
        <v>149</v>
      </c>
      <c r="L6" s="216" t="s">
        <v>147</v>
      </c>
      <c r="M6" s="216" t="s">
        <v>149</v>
      </c>
      <c r="N6" s="216" t="s">
        <v>149</v>
      </c>
      <c r="O6" s="216" t="s">
        <v>152</v>
      </c>
      <c r="P6" s="216" t="s">
        <v>152</v>
      </c>
      <c r="Q6" s="216" t="s">
        <v>149</v>
      </c>
      <c r="R6" s="216" t="s">
        <v>148</v>
      </c>
      <c r="S6" s="216" t="s">
        <v>150</v>
      </c>
      <c r="T6" s="216" t="s">
        <v>152</v>
      </c>
      <c r="U6" s="216" t="s">
        <v>150</v>
      </c>
      <c r="V6" s="216" t="s">
        <v>148</v>
      </c>
      <c r="W6" s="216" t="s">
        <v>150</v>
      </c>
      <c r="X6" s="216" t="s">
        <v>152</v>
      </c>
      <c r="Y6" s="7"/>
    </row>
    <row r="7" spans="1:25">
      <c r="B7" s="230">
        <v>1</v>
      </c>
      <c r="C7" s="223">
        <v>5</v>
      </c>
      <c r="D7" s="223">
        <v>5</v>
      </c>
      <c r="E7" s="223">
        <v>7</v>
      </c>
      <c r="F7" s="223">
        <v>4</v>
      </c>
      <c r="G7" s="223">
        <v>3</v>
      </c>
      <c r="H7" s="223">
        <v>5</v>
      </c>
      <c r="I7" s="223">
        <v>5</v>
      </c>
      <c r="J7" s="223">
        <v>10</v>
      </c>
      <c r="K7" s="223">
        <v>9</v>
      </c>
      <c r="L7" s="223">
        <v>1</v>
      </c>
      <c r="M7" s="223">
        <v>10</v>
      </c>
      <c r="N7" s="223">
        <v>10</v>
      </c>
      <c r="O7" s="223">
        <v>20</v>
      </c>
      <c r="P7" s="223">
        <v>20</v>
      </c>
      <c r="Q7" s="223">
        <v>10</v>
      </c>
      <c r="R7" s="223">
        <v>5</v>
      </c>
      <c r="S7" s="223">
        <v>15</v>
      </c>
      <c r="T7" s="223">
        <v>10</v>
      </c>
      <c r="U7" s="223">
        <v>15</v>
      </c>
      <c r="V7" s="223">
        <v>5</v>
      </c>
      <c r="W7" s="223">
        <v>15</v>
      </c>
      <c r="X7" s="223">
        <v>20</v>
      </c>
      <c r="Y7" s="7">
        <f t="shared" ref="Y7:Y70" si="0">B7-1</f>
        <v>0</v>
      </c>
    </row>
    <row r="8" spans="1:25">
      <c r="B8" s="230">
        <v>2</v>
      </c>
      <c r="C8" s="223">
        <v>5</v>
      </c>
      <c r="D8" s="223">
        <v>6</v>
      </c>
      <c r="E8" s="223">
        <v>8</v>
      </c>
      <c r="F8" s="223">
        <v>5</v>
      </c>
      <c r="G8" s="223">
        <v>4</v>
      </c>
      <c r="H8" s="223">
        <v>6</v>
      </c>
      <c r="I8" s="223">
        <v>6</v>
      </c>
      <c r="J8" s="223">
        <v>11</v>
      </c>
      <c r="K8" s="223">
        <v>10</v>
      </c>
      <c r="L8" s="223">
        <v>1</v>
      </c>
      <c r="M8" s="223">
        <v>11</v>
      </c>
      <c r="N8" s="223">
        <v>11</v>
      </c>
      <c r="O8" s="223">
        <v>21</v>
      </c>
      <c r="P8" s="223">
        <v>21</v>
      </c>
      <c r="Q8" s="223">
        <v>11</v>
      </c>
      <c r="R8" s="223">
        <v>5</v>
      </c>
      <c r="S8" s="223">
        <v>16</v>
      </c>
      <c r="T8" s="223">
        <v>11</v>
      </c>
      <c r="U8" s="223">
        <v>16</v>
      </c>
      <c r="V8" s="223">
        <v>5</v>
      </c>
      <c r="W8" s="223">
        <v>16</v>
      </c>
      <c r="X8" s="223">
        <v>21</v>
      </c>
      <c r="Y8" s="7">
        <f t="shared" si="0"/>
        <v>1</v>
      </c>
    </row>
    <row r="9" spans="1:25">
      <c r="B9" s="230">
        <v>3</v>
      </c>
      <c r="C9" s="223">
        <v>5</v>
      </c>
      <c r="D9" s="223">
        <v>6</v>
      </c>
      <c r="E9" s="223">
        <v>9</v>
      </c>
      <c r="F9" s="223">
        <v>5</v>
      </c>
      <c r="G9" s="223">
        <v>4</v>
      </c>
      <c r="H9" s="223">
        <v>6</v>
      </c>
      <c r="I9" s="223">
        <v>7</v>
      </c>
      <c r="J9" s="223">
        <v>12</v>
      </c>
      <c r="K9" s="223">
        <v>10</v>
      </c>
      <c r="L9" s="223">
        <v>1</v>
      </c>
      <c r="M9" s="223">
        <v>11</v>
      </c>
      <c r="N9" s="223">
        <v>11</v>
      </c>
      <c r="O9" s="223">
        <v>21</v>
      </c>
      <c r="P9" s="223">
        <v>21</v>
      </c>
      <c r="Q9" s="223">
        <v>11</v>
      </c>
      <c r="R9" s="223">
        <v>6</v>
      </c>
      <c r="S9" s="223">
        <v>17</v>
      </c>
      <c r="T9" s="223">
        <v>12</v>
      </c>
      <c r="U9" s="223">
        <v>17</v>
      </c>
      <c r="V9" s="223">
        <v>6</v>
      </c>
      <c r="W9" s="223">
        <v>17</v>
      </c>
      <c r="X9" s="223">
        <v>21</v>
      </c>
      <c r="Y9" s="7">
        <f t="shared" si="0"/>
        <v>2</v>
      </c>
    </row>
    <row r="10" spans="1:25">
      <c r="B10" s="230">
        <v>4</v>
      </c>
      <c r="C10" s="223">
        <v>5</v>
      </c>
      <c r="D10" s="223">
        <v>7</v>
      </c>
      <c r="E10" s="223">
        <v>10</v>
      </c>
      <c r="F10" s="223">
        <v>6</v>
      </c>
      <c r="G10" s="223">
        <v>5</v>
      </c>
      <c r="H10" s="223">
        <v>6</v>
      </c>
      <c r="I10" s="223">
        <v>8</v>
      </c>
      <c r="J10" s="223">
        <v>13</v>
      </c>
      <c r="K10" s="223">
        <v>11</v>
      </c>
      <c r="L10" s="223">
        <v>2</v>
      </c>
      <c r="M10" s="223">
        <v>12</v>
      </c>
      <c r="N10" s="223">
        <v>12</v>
      </c>
      <c r="O10" s="223">
        <v>22</v>
      </c>
      <c r="P10" s="223">
        <v>22</v>
      </c>
      <c r="Q10" s="223">
        <v>12</v>
      </c>
      <c r="R10" s="223">
        <v>6</v>
      </c>
      <c r="S10" s="223">
        <v>17</v>
      </c>
      <c r="T10" s="223">
        <v>13</v>
      </c>
      <c r="U10" s="223">
        <v>17</v>
      </c>
      <c r="V10" s="223">
        <v>6</v>
      </c>
      <c r="W10" s="223">
        <v>17</v>
      </c>
      <c r="X10" s="223">
        <v>22</v>
      </c>
      <c r="Y10" s="7">
        <f t="shared" si="0"/>
        <v>3</v>
      </c>
    </row>
    <row r="11" spans="1:25">
      <c r="B11" s="230">
        <v>5</v>
      </c>
      <c r="C11" s="223">
        <v>5</v>
      </c>
      <c r="D11" s="223">
        <v>7</v>
      </c>
      <c r="E11" s="223">
        <v>10</v>
      </c>
      <c r="F11" s="223">
        <v>6</v>
      </c>
      <c r="G11" s="223">
        <v>5</v>
      </c>
      <c r="H11" s="223">
        <v>6</v>
      </c>
      <c r="I11" s="223">
        <v>9</v>
      </c>
      <c r="J11" s="223">
        <v>14</v>
      </c>
      <c r="K11" s="223">
        <v>11</v>
      </c>
      <c r="L11" s="223">
        <v>2</v>
      </c>
      <c r="M11" s="223">
        <v>12</v>
      </c>
      <c r="N11" s="223">
        <v>12</v>
      </c>
      <c r="O11" s="223">
        <v>23</v>
      </c>
      <c r="P11" s="223">
        <v>23</v>
      </c>
      <c r="Q11" s="223">
        <v>12</v>
      </c>
      <c r="R11" s="223">
        <v>6</v>
      </c>
      <c r="S11" s="223">
        <v>18</v>
      </c>
      <c r="T11" s="223">
        <v>13</v>
      </c>
      <c r="U11" s="223">
        <v>18</v>
      </c>
      <c r="V11" s="223">
        <v>6</v>
      </c>
      <c r="W11" s="223">
        <v>18</v>
      </c>
      <c r="X11" s="223">
        <v>23</v>
      </c>
      <c r="Y11" s="7">
        <f t="shared" si="0"/>
        <v>4</v>
      </c>
    </row>
    <row r="12" spans="1:25">
      <c r="B12" s="230">
        <v>6</v>
      </c>
      <c r="C12" s="223">
        <v>5</v>
      </c>
      <c r="D12" s="223">
        <v>8</v>
      </c>
      <c r="E12" s="223">
        <v>11</v>
      </c>
      <c r="F12" s="223">
        <v>7</v>
      </c>
      <c r="G12" s="223">
        <v>6</v>
      </c>
      <c r="H12" s="223">
        <v>7</v>
      </c>
      <c r="I12" s="223">
        <v>9</v>
      </c>
      <c r="J12" s="223">
        <v>14</v>
      </c>
      <c r="K12" s="223">
        <v>11</v>
      </c>
      <c r="L12" s="223">
        <v>2</v>
      </c>
      <c r="M12" s="223">
        <v>12</v>
      </c>
      <c r="N12" s="223">
        <v>12</v>
      </c>
      <c r="O12" s="223">
        <v>24</v>
      </c>
      <c r="P12" s="223">
        <v>24</v>
      </c>
      <c r="Q12" s="223">
        <v>12</v>
      </c>
      <c r="R12" s="223">
        <v>6</v>
      </c>
      <c r="S12" s="223">
        <v>19</v>
      </c>
      <c r="T12" s="223">
        <v>14</v>
      </c>
      <c r="U12" s="223">
        <v>19</v>
      </c>
      <c r="V12" s="223">
        <v>6</v>
      </c>
      <c r="W12" s="223">
        <v>19</v>
      </c>
      <c r="X12" s="223">
        <v>24</v>
      </c>
      <c r="Y12" s="7">
        <f t="shared" si="0"/>
        <v>5</v>
      </c>
    </row>
    <row r="13" spans="1:25">
      <c r="B13" s="230">
        <v>7</v>
      </c>
      <c r="C13" s="223">
        <v>5</v>
      </c>
      <c r="D13" s="223">
        <v>8</v>
      </c>
      <c r="E13" s="223">
        <v>12</v>
      </c>
      <c r="F13" s="223">
        <v>7</v>
      </c>
      <c r="G13" s="223">
        <v>6</v>
      </c>
      <c r="H13" s="223">
        <v>7</v>
      </c>
      <c r="I13" s="223">
        <v>10</v>
      </c>
      <c r="J13" s="223">
        <v>15</v>
      </c>
      <c r="K13" s="223">
        <v>12</v>
      </c>
      <c r="L13" s="223">
        <v>2</v>
      </c>
      <c r="M13" s="223">
        <v>13</v>
      </c>
      <c r="N13" s="223">
        <v>13</v>
      </c>
      <c r="O13" s="223">
        <v>25</v>
      </c>
      <c r="P13" s="223">
        <v>25</v>
      </c>
      <c r="Q13" s="223">
        <v>13</v>
      </c>
      <c r="R13" s="223">
        <v>6</v>
      </c>
      <c r="S13" s="223">
        <v>19</v>
      </c>
      <c r="T13" s="223">
        <v>15</v>
      </c>
      <c r="U13" s="223">
        <v>19</v>
      </c>
      <c r="V13" s="223">
        <v>6</v>
      </c>
      <c r="W13" s="223">
        <v>19</v>
      </c>
      <c r="X13" s="223">
        <v>25</v>
      </c>
      <c r="Y13" s="7">
        <f t="shared" si="0"/>
        <v>6</v>
      </c>
    </row>
    <row r="14" spans="1:25">
      <c r="B14" s="230">
        <v>8</v>
      </c>
      <c r="C14" s="223">
        <v>5</v>
      </c>
      <c r="D14" s="223">
        <v>9</v>
      </c>
      <c r="E14" s="223">
        <v>12</v>
      </c>
      <c r="F14" s="223">
        <v>8</v>
      </c>
      <c r="G14" s="223">
        <v>7</v>
      </c>
      <c r="H14" s="223">
        <v>7</v>
      </c>
      <c r="I14" s="223">
        <v>11</v>
      </c>
      <c r="J14" s="223">
        <v>16</v>
      </c>
      <c r="K14" s="223">
        <v>12</v>
      </c>
      <c r="L14" s="223">
        <v>2</v>
      </c>
      <c r="M14" s="223">
        <v>13</v>
      </c>
      <c r="N14" s="223">
        <v>13</v>
      </c>
      <c r="O14" s="223">
        <v>25</v>
      </c>
      <c r="P14" s="223">
        <v>25</v>
      </c>
      <c r="Q14" s="223">
        <v>13</v>
      </c>
      <c r="R14" s="223">
        <v>7</v>
      </c>
      <c r="S14" s="223">
        <v>20</v>
      </c>
      <c r="T14" s="223">
        <v>16</v>
      </c>
      <c r="U14" s="223">
        <v>20</v>
      </c>
      <c r="V14" s="223">
        <v>7</v>
      </c>
      <c r="W14" s="223">
        <v>20</v>
      </c>
      <c r="X14" s="223">
        <v>25</v>
      </c>
      <c r="Y14" s="7">
        <f t="shared" si="0"/>
        <v>7</v>
      </c>
    </row>
    <row r="15" spans="1:25">
      <c r="B15" s="230">
        <v>9</v>
      </c>
      <c r="C15" s="223">
        <v>5</v>
      </c>
      <c r="D15" s="223">
        <v>9</v>
      </c>
      <c r="E15" s="223">
        <v>13</v>
      </c>
      <c r="F15" s="223">
        <v>8</v>
      </c>
      <c r="G15" s="223">
        <v>7</v>
      </c>
      <c r="H15" s="223">
        <v>7</v>
      </c>
      <c r="I15" s="223">
        <v>11</v>
      </c>
      <c r="J15" s="223">
        <v>16</v>
      </c>
      <c r="K15" s="223">
        <v>13</v>
      </c>
      <c r="L15" s="223">
        <v>2</v>
      </c>
      <c r="M15" s="223">
        <v>14</v>
      </c>
      <c r="N15" s="223">
        <v>14</v>
      </c>
      <c r="O15" s="223">
        <v>26</v>
      </c>
      <c r="P15" s="223">
        <v>26</v>
      </c>
      <c r="Q15" s="223">
        <v>14</v>
      </c>
      <c r="R15" s="223">
        <v>7</v>
      </c>
      <c r="S15" s="223">
        <v>20</v>
      </c>
      <c r="T15" s="223">
        <v>17</v>
      </c>
      <c r="U15" s="223">
        <v>20</v>
      </c>
      <c r="V15" s="223">
        <v>7</v>
      </c>
      <c r="W15" s="223">
        <v>20</v>
      </c>
      <c r="X15" s="223">
        <v>26</v>
      </c>
      <c r="Y15" s="7">
        <f t="shared" si="0"/>
        <v>8</v>
      </c>
    </row>
    <row r="16" spans="1:25">
      <c r="B16" s="230">
        <v>10</v>
      </c>
      <c r="C16" s="223">
        <v>6</v>
      </c>
      <c r="D16" s="223">
        <v>10</v>
      </c>
      <c r="E16" s="223">
        <v>14</v>
      </c>
      <c r="F16" s="223">
        <v>9</v>
      </c>
      <c r="G16" s="223">
        <v>8</v>
      </c>
      <c r="H16" s="223">
        <v>8</v>
      </c>
      <c r="I16" s="223">
        <v>12</v>
      </c>
      <c r="J16" s="223">
        <v>17</v>
      </c>
      <c r="K16" s="223">
        <v>13</v>
      </c>
      <c r="L16" s="223">
        <v>2</v>
      </c>
      <c r="M16" s="223">
        <v>14</v>
      </c>
      <c r="N16" s="223">
        <v>14</v>
      </c>
      <c r="O16" s="223">
        <v>27</v>
      </c>
      <c r="P16" s="223">
        <v>27</v>
      </c>
      <c r="Q16" s="223">
        <v>14</v>
      </c>
      <c r="R16" s="223">
        <v>7</v>
      </c>
      <c r="S16" s="223">
        <v>21</v>
      </c>
      <c r="T16" s="223">
        <v>18</v>
      </c>
      <c r="U16" s="223">
        <v>21</v>
      </c>
      <c r="V16" s="223">
        <v>7</v>
      </c>
      <c r="W16" s="223">
        <v>21</v>
      </c>
      <c r="X16" s="223">
        <v>27</v>
      </c>
      <c r="Y16" s="7">
        <f t="shared" si="0"/>
        <v>9</v>
      </c>
    </row>
    <row r="17" spans="2:25">
      <c r="B17" s="230">
        <v>11</v>
      </c>
      <c r="C17" s="223">
        <v>6</v>
      </c>
      <c r="D17" s="223">
        <v>10</v>
      </c>
      <c r="E17" s="223">
        <v>14</v>
      </c>
      <c r="F17" s="223">
        <v>9</v>
      </c>
      <c r="G17" s="223">
        <v>8</v>
      </c>
      <c r="H17" s="223">
        <v>8</v>
      </c>
      <c r="I17" s="223">
        <v>13</v>
      </c>
      <c r="J17" s="223">
        <v>18</v>
      </c>
      <c r="K17" s="223">
        <v>14</v>
      </c>
      <c r="L17" s="223">
        <v>3</v>
      </c>
      <c r="M17" s="223">
        <v>14</v>
      </c>
      <c r="N17" s="223">
        <v>14</v>
      </c>
      <c r="O17" s="223">
        <v>28</v>
      </c>
      <c r="P17" s="223">
        <v>28</v>
      </c>
      <c r="Q17" s="223">
        <v>14</v>
      </c>
      <c r="R17" s="223">
        <v>7</v>
      </c>
      <c r="S17" s="223">
        <v>22</v>
      </c>
      <c r="T17" s="223">
        <v>19</v>
      </c>
      <c r="U17" s="223">
        <v>22</v>
      </c>
      <c r="V17" s="223">
        <v>7</v>
      </c>
      <c r="W17" s="223">
        <v>22</v>
      </c>
      <c r="X17" s="223">
        <v>28</v>
      </c>
      <c r="Y17" s="7">
        <f t="shared" si="0"/>
        <v>10</v>
      </c>
    </row>
    <row r="18" spans="2:25">
      <c r="B18" s="230">
        <v>12</v>
      </c>
      <c r="C18" s="223">
        <v>6</v>
      </c>
      <c r="D18" s="223">
        <v>10</v>
      </c>
      <c r="E18" s="223">
        <v>15</v>
      </c>
      <c r="F18" s="223">
        <v>10</v>
      </c>
      <c r="G18" s="223">
        <v>9</v>
      </c>
      <c r="H18" s="223">
        <v>8</v>
      </c>
      <c r="I18" s="223">
        <v>13</v>
      </c>
      <c r="J18" s="223">
        <v>18</v>
      </c>
      <c r="K18" s="223">
        <v>14</v>
      </c>
      <c r="L18" s="223">
        <v>3</v>
      </c>
      <c r="M18" s="223">
        <v>15</v>
      </c>
      <c r="N18" s="223">
        <v>15</v>
      </c>
      <c r="O18" s="223">
        <v>29</v>
      </c>
      <c r="P18" s="223">
        <v>29</v>
      </c>
      <c r="Q18" s="223">
        <v>15</v>
      </c>
      <c r="R18" s="223">
        <v>7</v>
      </c>
      <c r="S18" s="223">
        <v>22</v>
      </c>
      <c r="T18" s="223">
        <v>20</v>
      </c>
      <c r="U18" s="223">
        <v>22</v>
      </c>
      <c r="V18" s="223">
        <v>7</v>
      </c>
      <c r="W18" s="223">
        <v>22</v>
      </c>
      <c r="X18" s="223">
        <v>29</v>
      </c>
      <c r="Y18" s="7">
        <f t="shared" si="0"/>
        <v>11</v>
      </c>
    </row>
    <row r="19" spans="2:25">
      <c r="B19" s="230">
        <v>13</v>
      </c>
      <c r="C19" s="223">
        <v>6</v>
      </c>
      <c r="D19" s="223">
        <v>11</v>
      </c>
      <c r="E19" s="223">
        <v>16</v>
      </c>
      <c r="F19" s="223">
        <v>10</v>
      </c>
      <c r="G19" s="223">
        <v>9</v>
      </c>
      <c r="H19" s="223">
        <v>8</v>
      </c>
      <c r="I19" s="223">
        <v>14</v>
      </c>
      <c r="J19" s="223">
        <v>19</v>
      </c>
      <c r="K19" s="223">
        <v>14</v>
      </c>
      <c r="L19" s="223">
        <v>3</v>
      </c>
      <c r="M19" s="223">
        <v>15</v>
      </c>
      <c r="N19" s="223">
        <v>15</v>
      </c>
      <c r="O19" s="223">
        <v>29</v>
      </c>
      <c r="P19" s="223">
        <v>29</v>
      </c>
      <c r="Q19" s="223">
        <v>15</v>
      </c>
      <c r="R19" s="223">
        <v>8</v>
      </c>
      <c r="S19" s="223">
        <v>23</v>
      </c>
      <c r="T19" s="223">
        <v>21</v>
      </c>
      <c r="U19" s="223">
        <v>23</v>
      </c>
      <c r="V19" s="223">
        <v>8</v>
      </c>
      <c r="W19" s="223">
        <v>23</v>
      </c>
      <c r="X19" s="223">
        <v>29</v>
      </c>
      <c r="Y19" s="7">
        <f t="shared" si="0"/>
        <v>12</v>
      </c>
    </row>
    <row r="20" spans="2:25">
      <c r="B20" s="230">
        <v>14</v>
      </c>
      <c r="C20" s="223">
        <v>6</v>
      </c>
      <c r="D20" s="223">
        <v>11</v>
      </c>
      <c r="E20" s="223">
        <v>16</v>
      </c>
      <c r="F20" s="223">
        <v>11</v>
      </c>
      <c r="G20" s="223">
        <v>10</v>
      </c>
      <c r="H20" s="223">
        <v>9</v>
      </c>
      <c r="I20" s="223">
        <v>15</v>
      </c>
      <c r="J20" s="223">
        <v>20</v>
      </c>
      <c r="K20" s="223">
        <v>15</v>
      </c>
      <c r="L20" s="223">
        <v>3</v>
      </c>
      <c r="M20" s="223">
        <v>16</v>
      </c>
      <c r="N20" s="223">
        <v>16</v>
      </c>
      <c r="O20" s="223">
        <v>30</v>
      </c>
      <c r="P20" s="223">
        <v>30</v>
      </c>
      <c r="Q20" s="223">
        <v>16</v>
      </c>
      <c r="R20" s="223">
        <v>8</v>
      </c>
      <c r="S20" s="223">
        <v>23</v>
      </c>
      <c r="T20" s="223">
        <v>22</v>
      </c>
      <c r="U20" s="223">
        <v>23</v>
      </c>
      <c r="V20" s="223">
        <v>8</v>
      </c>
      <c r="W20" s="223">
        <v>23</v>
      </c>
      <c r="X20" s="223">
        <v>30</v>
      </c>
      <c r="Y20" s="7">
        <f t="shared" si="0"/>
        <v>13</v>
      </c>
    </row>
    <row r="21" spans="2:25">
      <c r="B21" s="230">
        <v>15</v>
      </c>
      <c r="C21" s="223">
        <v>6</v>
      </c>
      <c r="D21" s="223">
        <v>12</v>
      </c>
      <c r="E21" s="223">
        <v>17</v>
      </c>
      <c r="F21" s="223">
        <v>11</v>
      </c>
      <c r="G21" s="223">
        <v>10</v>
      </c>
      <c r="H21" s="223">
        <v>9</v>
      </c>
      <c r="I21" s="223">
        <v>16</v>
      </c>
      <c r="J21" s="223">
        <v>21</v>
      </c>
      <c r="K21" s="223">
        <v>15</v>
      </c>
      <c r="L21" s="223">
        <v>3</v>
      </c>
      <c r="M21" s="223">
        <v>16</v>
      </c>
      <c r="N21" s="223">
        <v>16</v>
      </c>
      <c r="O21" s="223">
        <v>31</v>
      </c>
      <c r="P21" s="223">
        <v>31</v>
      </c>
      <c r="Q21" s="223">
        <v>16</v>
      </c>
      <c r="R21" s="223">
        <v>8</v>
      </c>
      <c r="S21" s="223">
        <v>24</v>
      </c>
      <c r="T21" s="223">
        <v>22</v>
      </c>
      <c r="U21" s="223">
        <v>24</v>
      </c>
      <c r="V21" s="223">
        <v>8</v>
      </c>
      <c r="W21" s="223">
        <v>24</v>
      </c>
      <c r="X21" s="223">
        <v>31</v>
      </c>
      <c r="Y21" s="7">
        <f t="shared" si="0"/>
        <v>14</v>
      </c>
    </row>
    <row r="22" spans="2:25">
      <c r="B22" s="230">
        <v>16</v>
      </c>
      <c r="C22" s="223">
        <v>6</v>
      </c>
      <c r="D22" s="223">
        <v>12</v>
      </c>
      <c r="E22" s="223">
        <v>18</v>
      </c>
      <c r="F22" s="223">
        <v>11</v>
      </c>
      <c r="G22" s="223">
        <v>10</v>
      </c>
      <c r="H22" s="223">
        <v>9</v>
      </c>
      <c r="I22" s="223">
        <v>16</v>
      </c>
      <c r="J22" s="223">
        <v>21</v>
      </c>
      <c r="K22" s="223">
        <v>16</v>
      </c>
      <c r="L22" s="223">
        <v>3</v>
      </c>
      <c r="M22" s="223">
        <v>16</v>
      </c>
      <c r="N22" s="223">
        <v>16</v>
      </c>
      <c r="O22" s="223">
        <v>32</v>
      </c>
      <c r="P22" s="223">
        <v>32</v>
      </c>
      <c r="Q22" s="223">
        <v>16</v>
      </c>
      <c r="R22" s="223">
        <v>8</v>
      </c>
      <c r="S22" s="223">
        <v>25</v>
      </c>
      <c r="T22" s="223">
        <v>23</v>
      </c>
      <c r="U22" s="223">
        <v>25</v>
      </c>
      <c r="V22" s="223">
        <v>8</v>
      </c>
      <c r="W22" s="223">
        <v>25</v>
      </c>
      <c r="X22" s="223">
        <v>32</v>
      </c>
      <c r="Y22" s="7">
        <f t="shared" si="0"/>
        <v>15</v>
      </c>
    </row>
    <row r="23" spans="2:25">
      <c r="B23" s="230">
        <v>17</v>
      </c>
      <c r="C23" s="223">
        <v>6</v>
      </c>
      <c r="D23" s="223">
        <v>13</v>
      </c>
      <c r="E23" s="223">
        <v>18</v>
      </c>
      <c r="F23" s="223">
        <v>12</v>
      </c>
      <c r="G23" s="223">
        <v>11</v>
      </c>
      <c r="H23" s="223">
        <v>9</v>
      </c>
      <c r="I23" s="223">
        <v>17</v>
      </c>
      <c r="J23" s="223">
        <v>22</v>
      </c>
      <c r="K23" s="223">
        <v>16</v>
      </c>
      <c r="L23" s="223">
        <v>3</v>
      </c>
      <c r="M23" s="223">
        <v>17</v>
      </c>
      <c r="N23" s="223">
        <v>17</v>
      </c>
      <c r="O23" s="223">
        <v>33</v>
      </c>
      <c r="P23" s="223">
        <v>33</v>
      </c>
      <c r="Q23" s="223">
        <v>17</v>
      </c>
      <c r="R23" s="223">
        <v>8</v>
      </c>
      <c r="S23" s="223">
        <v>25</v>
      </c>
      <c r="T23" s="223">
        <v>24</v>
      </c>
      <c r="U23" s="223">
        <v>25</v>
      </c>
      <c r="V23" s="223">
        <v>8</v>
      </c>
      <c r="W23" s="223">
        <v>25</v>
      </c>
      <c r="X23" s="223">
        <v>33</v>
      </c>
      <c r="Y23" s="7">
        <f t="shared" si="0"/>
        <v>16</v>
      </c>
    </row>
    <row r="24" spans="2:25">
      <c r="B24" s="230">
        <v>18</v>
      </c>
      <c r="C24" s="223">
        <v>6</v>
      </c>
      <c r="D24" s="223">
        <v>13</v>
      </c>
      <c r="E24" s="223">
        <v>19</v>
      </c>
      <c r="F24" s="223">
        <v>12</v>
      </c>
      <c r="G24" s="223">
        <v>11</v>
      </c>
      <c r="H24" s="223">
        <v>10</v>
      </c>
      <c r="I24" s="223">
        <v>18</v>
      </c>
      <c r="J24" s="223">
        <v>23</v>
      </c>
      <c r="K24" s="223">
        <v>16</v>
      </c>
      <c r="L24" s="223">
        <v>4</v>
      </c>
      <c r="M24" s="223">
        <v>17</v>
      </c>
      <c r="N24" s="223">
        <v>17</v>
      </c>
      <c r="O24" s="223">
        <v>33</v>
      </c>
      <c r="P24" s="223">
        <v>33</v>
      </c>
      <c r="Q24" s="223">
        <v>17</v>
      </c>
      <c r="R24" s="223">
        <v>9</v>
      </c>
      <c r="S24" s="223">
        <v>26</v>
      </c>
      <c r="T24" s="223">
        <v>25</v>
      </c>
      <c r="U24" s="223">
        <v>26</v>
      </c>
      <c r="V24" s="223">
        <v>9</v>
      </c>
      <c r="W24" s="223">
        <v>26</v>
      </c>
      <c r="X24" s="223">
        <v>33</v>
      </c>
      <c r="Y24" s="7">
        <f t="shared" si="0"/>
        <v>17</v>
      </c>
    </row>
    <row r="25" spans="2:25">
      <c r="B25" s="230">
        <v>19</v>
      </c>
      <c r="C25" s="223">
        <v>6</v>
      </c>
      <c r="D25" s="223">
        <v>14</v>
      </c>
      <c r="E25" s="223">
        <v>20</v>
      </c>
      <c r="F25" s="223">
        <v>13</v>
      </c>
      <c r="G25" s="223">
        <v>12</v>
      </c>
      <c r="H25" s="223">
        <v>10</v>
      </c>
      <c r="I25" s="223">
        <v>18</v>
      </c>
      <c r="J25" s="223">
        <v>23</v>
      </c>
      <c r="K25" s="223">
        <v>17</v>
      </c>
      <c r="L25" s="223">
        <v>4</v>
      </c>
      <c r="M25" s="223">
        <v>18</v>
      </c>
      <c r="N25" s="223">
        <v>18</v>
      </c>
      <c r="O25" s="223">
        <v>34</v>
      </c>
      <c r="P25" s="223">
        <v>34</v>
      </c>
      <c r="Q25" s="223">
        <v>18</v>
      </c>
      <c r="R25" s="223">
        <v>9</v>
      </c>
      <c r="S25" s="223">
        <v>27</v>
      </c>
      <c r="T25" s="223">
        <v>26</v>
      </c>
      <c r="U25" s="223">
        <v>27</v>
      </c>
      <c r="V25" s="223">
        <v>9</v>
      </c>
      <c r="W25" s="223">
        <v>27</v>
      </c>
      <c r="X25" s="223">
        <v>34</v>
      </c>
      <c r="Y25" s="7">
        <f t="shared" si="0"/>
        <v>18</v>
      </c>
    </row>
    <row r="26" spans="2:25">
      <c r="B26" s="230">
        <v>20</v>
      </c>
      <c r="C26" s="223">
        <v>7</v>
      </c>
      <c r="D26" s="223">
        <v>14</v>
      </c>
      <c r="E26" s="223">
        <v>20</v>
      </c>
      <c r="F26" s="223">
        <v>13</v>
      </c>
      <c r="G26" s="223">
        <v>12</v>
      </c>
      <c r="H26" s="223">
        <v>10</v>
      </c>
      <c r="I26" s="223">
        <v>19</v>
      </c>
      <c r="J26" s="223">
        <v>24</v>
      </c>
      <c r="K26" s="223">
        <v>17</v>
      </c>
      <c r="L26" s="223">
        <v>4</v>
      </c>
      <c r="M26" s="223">
        <v>18</v>
      </c>
      <c r="N26" s="223">
        <v>18</v>
      </c>
      <c r="O26" s="223">
        <v>35</v>
      </c>
      <c r="P26" s="223">
        <v>35</v>
      </c>
      <c r="Q26" s="223">
        <v>18</v>
      </c>
      <c r="R26" s="223">
        <v>9</v>
      </c>
      <c r="S26" s="223">
        <v>27</v>
      </c>
      <c r="T26" s="223">
        <v>27</v>
      </c>
      <c r="U26" s="223">
        <v>27</v>
      </c>
      <c r="V26" s="223">
        <v>9</v>
      </c>
      <c r="W26" s="223">
        <v>27</v>
      </c>
      <c r="X26" s="223">
        <v>35</v>
      </c>
      <c r="Y26" s="7">
        <f t="shared" si="0"/>
        <v>19</v>
      </c>
    </row>
    <row r="27" spans="2:25">
      <c r="B27" s="230">
        <v>21</v>
      </c>
      <c r="C27" s="223">
        <v>7</v>
      </c>
      <c r="D27" s="223">
        <v>15</v>
      </c>
      <c r="E27" s="223">
        <v>21</v>
      </c>
      <c r="F27" s="223">
        <v>14</v>
      </c>
      <c r="G27" s="223">
        <v>13</v>
      </c>
      <c r="H27" s="223">
        <v>10</v>
      </c>
      <c r="I27" s="223">
        <v>20</v>
      </c>
      <c r="J27" s="223">
        <v>25</v>
      </c>
      <c r="K27" s="223">
        <v>18</v>
      </c>
      <c r="L27" s="223">
        <v>4</v>
      </c>
      <c r="M27" s="223">
        <v>18</v>
      </c>
      <c r="N27" s="223">
        <v>18</v>
      </c>
      <c r="O27" s="223">
        <v>36</v>
      </c>
      <c r="P27" s="223">
        <v>36</v>
      </c>
      <c r="Q27" s="223">
        <v>18</v>
      </c>
      <c r="R27" s="223">
        <v>9</v>
      </c>
      <c r="S27" s="223">
        <v>28</v>
      </c>
      <c r="T27" s="223">
        <v>28</v>
      </c>
      <c r="U27" s="223">
        <v>28</v>
      </c>
      <c r="V27" s="223">
        <v>9</v>
      </c>
      <c r="W27" s="223">
        <v>28</v>
      </c>
      <c r="X27" s="223">
        <v>36</v>
      </c>
      <c r="Y27" s="7">
        <f t="shared" si="0"/>
        <v>20</v>
      </c>
    </row>
    <row r="28" spans="2:25">
      <c r="B28" s="230">
        <v>22</v>
      </c>
      <c r="C28" s="223">
        <v>7</v>
      </c>
      <c r="D28" s="223">
        <v>15</v>
      </c>
      <c r="E28" s="223">
        <v>22</v>
      </c>
      <c r="F28" s="223">
        <v>14</v>
      </c>
      <c r="G28" s="223">
        <v>13</v>
      </c>
      <c r="H28" s="223">
        <v>11</v>
      </c>
      <c r="I28" s="223">
        <v>21</v>
      </c>
      <c r="J28" s="223">
        <v>26</v>
      </c>
      <c r="K28" s="223">
        <v>18</v>
      </c>
      <c r="L28" s="223">
        <v>4</v>
      </c>
      <c r="M28" s="223">
        <v>19</v>
      </c>
      <c r="N28" s="223">
        <v>19</v>
      </c>
      <c r="O28" s="223">
        <v>37</v>
      </c>
      <c r="P28" s="223">
        <v>37</v>
      </c>
      <c r="Q28" s="223">
        <v>19</v>
      </c>
      <c r="R28" s="223">
        <v>9</v>
      </c>
      <c r="S28" s="223">
        <v>28</v>
      </c>
      <c r="T28" s="223">
        <v>29</v>
      </c>
      <c r="U28" s="223">
        <v>28</v>
      </c>
      <c r="V28" s="223">
        <v>9</v>
      </c>
      <c r="W28" s="223">
        <v>28</v>
      </c>
      <c r="X28" s="223">
        <v>37</v>
      </c>
      <c r="Y28" s="7">
        <f t="shared" si="0"/>
        <v>21</v>
      </c>
    </row>
    <row r="29" spans="2:25">
      <c r="B29" s="230">
        <v>23</v>
      </c>
      <c r="C29" s="223">
        <v>7</v>
      </c>
      <c r="D29" s="223">
        <v>15</v>
      </c>
      <c r="E29" s="223">
        <v>22</v>
      </c>
      <c r="F29" s="223">
        <v>15</v>
      </c>
      <c r="G29" s="223">
        <v>14</v>
      </c>
      <c r="H29" s="223">
        <v>11</v>
      </c>
      <c r="I29" s="223">
        <v>21</v>
      </c>
      <c r="J29" s="223">
        <v>26</v>
      </c>
      <c r="K29" s="223">
        <v>19</v>
      </c>
      <c r="L29" s="223">
        <v>4</v>
      </c>
      <c r="M29" s="223">
        <v>19</v>
      </c>
      <c r="N29" s="223">
        <v>19</v>
      </c>
      <c r="O29" s="223">
        <v>37</v>
      </c>
      <c r="P29" s="223">
        <v>37</v>
      </c>
      <c r="Q29" s="223">
        <v>19</v>
      </c>
      <c r="R29" s="223">
        <v>10</v>
      </c>
      <c r="S29" s="223">
        <v>29</v>
      </c>
      <c r="T29" s="223">
        <v>30</v>
      </c>
      <c r="U29" s="223">
        <v>29</v>
      </c>
      <c r="V29" s="223">
        <v>9</v>
      </c>
      <c r="W29" s="223">
        <v>29</v>
      </c>
      <c r="X29" s="223">
        <v>37</v>
      </c>
      <c r="Y29" s="7">
        <f t="shared" si="0"/>
        <v>22</v>
      </c>
    </row>
    <row r="30" spans="2:25">
      <c r="B30" s="230">
        <v>24</v>
      </c>
      <c r="C30" s="223">
        <v>7</v>
      </c>
      <c r="D30" s="223">
        <v>16</v>
      </c>
      <c r="E30" s="223">
        <v>23</v>
      </c>
      <c r="F30" s="223">
        <v>15</v>
      </c>
      <c r="G30" s="223">
        <v>14</v>
      </c>
      <c r="H30" s="223">
        <v>11</v>
      </c>
      <c r="I30" s="223">
        <v>22</v>
      </c>
      <c r="J30" s="223">
        <v>27</v>
      </c>
      <c r="K30" s="223">
        <v>19</v>
      </c>
      <c r="L30" s="223">
        <v>4</v>
      </c>
      <c r="M30" s="223">
        <v>20</v>
      </c>
      <c r="N30" s="223">
        <v>20</v>
      </c>
      <c r="O30" s="223">
        <v>38</v>
      </c>
      <c r="P30" s="223">
        <v>38</v>
      </c>
      <c r="Q30" s="223">
        <v>20</v>
      </c>
      <c r="R30" s="223">
        <v>10</v>
      </c>
      <c r="S30" s="223">
        <v>30</v>
      </c>
      <c r="T30" s="223">
        <v>31</v>
      </c>
      <c r="U30" s="223">
        <v>30</v>
      </c>
      <c r="V30" s="223">
        <v>10</v>
      </c>
      <c r="W30" s="223">
        <v>30</v>
      </c>
      <c r="X30" s="223">
        <v>38</v>
      </c>
      <c r="Y30" s="7">
        <f t="shared" si="0"/>
        <v>23</v>
      </c>
    </row>
    <row r="31" spans="2:25">
      <c r="B31" s="230">
        <v>25</v>
      </c>
      <c r="C31" s="223">
        <v>7</v>
      </c>
      <c r="D31" s="223">
        <v>16</v>
      </c>
      <c r="E31" s="223">
        <v>24</v>
      </c>
      <c r="F31" s="223">
        <v>16</v>
      </c>
      <c r="G31" s="223">
        <v>15</v>
      </c>
      <c r="H31" s="223">
        <v>11</v>
      </c>
      <c r="I31" s="223">
        <v>23</v>
      </c>
      <c r="J31" s="223">
        <v>28</v>
      </c>
      <c r="K31" s="223">
        <v>19</v>
      </c>
      <c r="L31" s="223">
        <v>5</v>
      </c>
      <c r="M31" s="223">
        <v>20</v>
      </c>
      <c r="N31" s="223">
        <v>20</v>
      </c>
      <c r="O31" s="223">
        <v>39</v>
      </c>
      <c r="P31" s="223">
        <v>39</v>
      </c>
      <c r="Q31" s="223">
        <v>20</v>
      </c>
      <c r="R31" s="223">
        <v>10</v>
      </c>
      <c r="S31" s="223">
        <v>30</v>
      </c>
      <c r="T31" s="223">
        <v>31</v>
      </c>
      <c r="U31" s="223">
        <v>30</v>
      </c>
      <c r="V31" s="223">
        <v>10</v>
      </c>
      <c r="W31" s="223">
        <v>30</v>
      </c>
      <c r="X31" s="223">
        <v>39</v>
      </c>
      <c r="Y31" s="7">
        <f t="shared" si="0"/>
        <v>24</v>
      </c>
    </row>
    <row r="32" spans="2:25">
      <c r="B32" s="230">
        <v>26</v>
      </c>
      <c r="C32" s="223">
        <v>7</v>
      </c>
      <c r="D32" s="223">
        <v>17</v>
      </c>
      <c r="E32" s="223">
        <v>24</v>
      </c>
      <c r="F32" s="223">
        <v>16</v>
      </c>
      <c r="G32" s="223">
        <v>15</v>
      </c>
      <c r="H32" s="223">
        <v>12</v>
      </c>
      <c r="I32" s="223">
        <v>23</v>
      </c>
      <c r="J32" s="223">
        <v>28</v>
      </c>
      <c r="K32" s="223">
        <v>20</v>
      </c>
      <c r="L32" s="223">
        <v>5</v>
      </c>
      <c r="M32" s="223">
        <v>21</v>
      </c>
      <c r="N32" s="223">
        <v>21</v>
      </c>
      <c r="O32" s="223">
        <v>40</v>
      </c>
      <c r="P32" s="223">
        <v>40</v>
      </c>
      <c r="Q32" s="223">
        <v>21</v>
      </c>
      <c r="R32" s="223">
        <v>10</v>
      </c>
      <c r="S32" s="223">
        <v>31</v>
      </c>
      <c r="T32" s="223">
        <v>32</v>
      </c>
      <c r="U32" s="223">
        <v>31</v>
      </c>
      <c r="V32" s="223">
        <v>10</v>
      </c>
      <c r="W32" s="223">
        <v>31</v>
      </c>
      <c r="X32" s="223">
        <v>40</v>
      </c>
      <c r="Y32" s="7">
        <f t="shared" si="0"/>
        <v>25</v>
      </c>
    </row>
    <row r="33" spans="2:25">
      <c r="B33" s="230">
        <v>27</v>
      </c>
      <c r="C33" s="223">
        <v>7</v>
      </c>
      <c r="D33" s="223">
        <v>17</v>
      </c>
      <c r="E33" s="223">
        <v>25</v>
      </c>
      <c r="F33" s="223">
        <v>17</v>
      </c>
      <c r="G33" s="223">
        <v>16</v>
      </c>
      <c r="H33" s="223">
        <v>12</v>
      </c>
      <c r="I33" s="223">
        <v>24</v>
      </c>
      <c r="J33" s="223">
        <v>29</v>
      </c>
      <c r="K33" s="223">
        <v>20</v>
      </c>
      <c r="L33" s="223">
        <v>5</v>
      </c>
      <c r="M33" s="223">
        <v>21</v>
      </c>
      <c r="N33" s="223">
        <v>21</v>
      </c>
      <c r="O33" s="223">
        <v>41</v>
      </c>
      <c r="P33" s="223">
        <v>41</v>
      </c>
      <c r="Q33" s="223">
        <v>21</v>
      </c>
      <c r="R33" s="223">
        <v>10</v>
      </c>
      <c r="S33" s="223">
        <v>31</v>
      </c>
      <c r="T33" s="223">
        <v>33</v>
      </c>
      <c r="U33" s="223">
        <v>31</v>
      </c>
      <c r="V33" s="223">
        <v>10</v>
      </c>
      <c r="W33" s="223">
        <v>31</v>
      </c>
      <c r="X33" s="223">
        <v>41</v>
      </c>
      <c r="Y33" s="7">
        <f t="shared" si="0"/>
        <v>26</v>
      </c>
    </row>
    <row r="34" spans="2:25">
      <c r="B34" s="230">
        <v>28</v>
      </c>
      <c r="C34" s="223">
        <v>7</v>
      </c>
      <c r="D34" s="223">
        <v>18</v>
      </c>
      <c r="E34" s="223">
        <v>26</v>
      </c>
      <c r="F34" s="223">
        <v>17</v>
      </c>
      <c r="G34" s="223">
        <v>16</v>
      </c>
      <c r="H34" s="223">
        <v>12</v>
      </c>
      <c r="I34" s="223">
        <v>25</v>
      </c>
      <c r="J34" s="223">
        <v>30</v>
      </c>
      <c r="K34" s="223">
        <v>21</v>
      </c>
      <c r="L34" s="223">
        <v>5</v>
      </c>
      <c r="M34" s="223">
        <v>21</v>
      </c>
      <c r="N34" s="223">
        <v>21</v>
      </c>
      <c r="O34" s="223">
        <v>41</v>
      </c>
      <c r="P34" s="223">
        <v>41</v>
      </c>
      <c r="Q34" s="223">
        <v>21</v>
      </c>
      <c r="R34" s="223">
        <v>11</v>
      </c>
      <c r="S34" s="223">
        <v>32</v>
      </c>
      <c r="T34" s="223">
        <v>34</v>
      </c>
      <c r="U34" s="223">
        <v>32</v>
      </c>
      <c r="V34" s="223">
        <v>11</v>
      </c>
      <c r="W34" s="223">
        <v>32</v>
      </c>
      <c r="X34" s="223">
        <v>41</v>
      </c>
      <c r="Y34" s="7">
        <f t="shared" si="0"/>
        <v>27</v>
      </c>
    </row>
    <row r="35" spans="2:25">
      <c r="B35" s="230">
        <v>29</v>
      </c>
      <c r="C35" s="223">
        <v>7</v>
      </c>
      <c r="D35" s="223">
        <v>18</v>
      </c>
      <c r="E35" s="223">
        <v>26</v>
      </c>
      <c r="F35" s="223">
        <v>17</v>
      </c>
      <c r="G35" s="223">
        <v>16</v>
      </c>
      <c r="H35" s="223">
        <v>12</v>
      </c>
      <c r="I35" s="223">
        <v>26</v>
      </c>
      <c r="J35" s="223">
        <v>31</v>
      </c>
      <c r="K35" s="223">
        <v>21</v>
      </c>
      <c r="L35" s="223">
        <v>5</v>
      </c>
      <c r="M35" s="223">
        <v>22</v>
      </c>
      <c r="N35" s="223">
        <v>22</v>
      </c>
      <c r="O35" s="223">
        <v>42</v>
      </c>
      <c r="P35" s="223">
        <v>42</v>
      </c>
      <c r="Q35" s="223">
        <v>22</v>
      </c>
      <c r="R35" s="223">
        <v>11</v>
      </c>
      <c r="S35" s="223">
        <v>33</v>
      </c>
      <c r="T35" s="223">
        <v>35</v>
      </c>
      <c r="U35" s="223">
        <v>33</v>
      </c>
      <c r="V35" s="223">
        <v>11</v>
      </c>
      <c r="W35" s="223">
        <v>33</v>
      </c>
      <c r="X35" s="223">
        <v>42</v>
      </c>
      <c r="Y35" s="7">
        <f t="shared" si="0"/>
        <v>28</v>
      </c>
    </row>
    <row r="36" spans="2:25">
      <c r="B36" s="230">
        <v>30</v>
      </c>
      <c r="C36" s="223">
        <v>8</v>
      </c>
      <c r="D36" s="223">
        <v>19</v>
      </c>
      <c r="E36" s="223">
        <v>27</v>
      </c>
      <c r="F36" s="223">
        <v>18</v>
      </c>
      <c r="G36" s="223">
        <v>17</v>
      </c>
      <c r="H36" s="223">
        <v>13</v>
      </c>
      <c r="I36" s="223">
        <v>26</v>
      </c>
      <c r="J36" s="223">
        <v>31</v>
      </c>
      <c r="K36" s="223">
        <v>21</v>
      </c>
      <c r="L36" s="223">
        <v>5</v>
      </c>
      <c r="M36" s="223">
        <v>22</v>
      </c>
      <c r="N36" s="223">
        <v>22</v>
      </c>
      <c r="O36" s="223">
        <v>43</v>
      </c>
      <c r="P36" s="223">
        <v>43</v>
      </c>
      <c r="Q36" s="223">
        <v>22</v>
      </c>
      <c r="R36" s="223">
        <v>11</v>
      </c>
      <c r="S36" s="223">
        <v>33</v>
      </c>
      <c r="T36" s="223">
        <v>36</v>
      </c>
      <c r="U36" s="223">
        <v>33</v>
      </c>
      <c r="V36" s="223">
        <v>11</v>
      </c>
      <c r="W36" s="223">
        <v>33</v>
      </c>
      <c r="X36" s="223">
        <v>43</v>
      </c>
      <c r="Y36" s="7">
        <f t="shared" si="0"/>
        <v>29</v>
      </c>
    </row>
    <row r="37" spans="2:25">
      <c r="B37" s="230">
        <v>31</v>
      </c>
      <c r="C37" s="223">
        <v>8</v>
      </c>
      <c r="D37" s="223">
        <v>19</v>
      </c>
      <c r="E37" s="223">
        <v>28</v>
      </c>
      <c r="F37" s="223">
        <v>18</v>
      </c>
      <c r="G37" s="223">
        <v>17</v>
      </c>
      <c r="H37" s="223">
        <v>13</v>
      </c>
      <c r="I37" s="223">
        <v>27</v>
      </c>
      <c r="J37" s="223">
        <v>32</v>
      </c>
      <c r="K37" s="223">
        <v>22</v>
      </c>
      <c r="L37" s="223">
        <v>5</v>
      </c>
      <c r="M37" s="223">
        <v>23</v>
      </c>
      <c r="N37" s="223">
        <v>23</v>
      </c>
      <c r="O37" s="223">
        <v>44</v>
      </c>
      <c r="P37" s="223">
        <v>44</v>
      </c>
      <c r="Q37" s="223">
        <v>23</v>
      </c>
      <c r="R37" s="223">
        <v>11</v>
      </c>
      <c r="S37" s="223">
        <v>34</v>
      </c>
      <c r="T37" s="223">
        <v>37</v>
      </c>
      <c r="U37" s="223">
        <v>34</v>
      </c>
      <c r="V37" s="223">
        <v>11</v>
      </c>
      <c r="W37" s="223">
        <v>34</v>
      </c>
      <c r="X37" s="223">
        <v>44</v>
      </c>
      <c r="Y37" s="7">
        <f t="shared" si="0"/>
        <v>30</v>
      </c>
    </row>
    <row r="38" spans="2:25">
      <c r="B38" s="230">
        <v>32</v>
      </c>
      <c r="C38" s="223">
        <v>8</v>
      </c>
      <c r="D38" s="223">
        <v>20</v>
      </c>
      <c r="E38" s="223">
        <v>28</v>
      </c>
      <c r="F38" s="223">
        <v>19</v>
      </c>
      <c r="G38" s="223">
        <v>18</v>
      </c>
      <c r="H38" s="223">
        <v>13</v>
      </c>
      <c r="I38" s="223">
        <v>28</v>
      </c>
      <c r="J38" s="223">
        <v>33</v>
      </c>
      <c r="K38" s="223">
        <v>22</v>
      </c>
      <c r="L38" s="223">
        <v>6</v>
      </c>
      <c r="M38" s="223">
        <v>23</v>
      </c>
      <c r="N38" s="223">
        <v>23</v>
      </c>
      <c r="O38" s="223">
        <v>45</v>
      </c>
      <c r="P38" s="223">
        <v>45</v>
      </c>
      <c r="Q38" s="223">
        <v>23</v>
      </c>
      <c r="R38" s="223">
        <v>11</v>
      </c>
      <c r="S38" s="223">
        <v>34</v>
      </c>
      <c r="T38" s="223">
        <v>38</v>
      </c>
      <c r="U38" s="223">
        <v>34</v>
      </c>
      <c r="V38" s="223">
        <v>11</v>
      </c>
      <c r="W38" s="223">
        <v>34</v>
      </c>
      <c r="X38" s="223">
        <v>45</v>
      </c>
      <c r="Y38" s="7">
        <f t="shared" si="0"/>
        <v>31</v>
      </c>
    </row>
    <row r="39" spans="2:25">
      <c r="B39" s="230">
        <v>33</v>
      </c>
      <c r="C39" s="223">
        <v>8</v>
      </c>
      <c r="D39" s="223">
        <v>20</v>
      </c>
      <c r="E39" s="223">
        <v>29</v>
      </c>
      <c r="F39" s="223">
        <v>19</v>
      </c>
      <c r="G39" s="223">
        <v>18</v>
      </c>
      <c r="H39" s="223">
        <v>13</v>
      </c>
      <c r="I39" s="223">
        <v>28</v>
      </c>
      <c r="J39" s="223">
        <v>33</v>
      </c>
      <c r="K39" s="223">
        <v>23</v>
      </c>
      <c r="L39" s="223">
        <v>6</v>
      </c>
      <c r="M39" s="223">
        <v>23</v>
      </c>
      <c r="N39" s="223">
        <v>23</v>
      </c>
      <c r="O39" s="223">
        <v>45</v>
      </c>
      <c r="P39" s="223">
        <v>45</v>
      </c>
      <c r="Q39" s="223">
        <v>23</v>
      </c>
      <c r="R39" s="223">
        <v>12</v>
      </c>
      <c r="S39" s="223">
        <v>35</v>
      </c>
      <c r="T39" s="223">
        <v>39</v>
      </c>
      <c r="U39" s="223">
        <v>35</v>
      </c>
      <c r="V39" s="223">
        <v>12</v>
      </c>
      <c r="W39" s="223">
        <v>35</v>
      </c>
      <c r="X39" s="223">
        <v>45</v>
      </c>
      <c r="Y39" s="7">
        <f t="shared" si="0"/>
        <v>32</v>
      </c>
    </row>
    <row r="40" spans="2:25">
      <c r="B40" s="230">
        <v>34</v>
      </c>
      <c r="C40" s="223">
        <v>8</v>
      </c>
      <c r="D40" s="223">
        <v>20</v>
      </c>
      <c r="E40" s="223">
        <v>30</v>
      </c>
      <c r="F40" s="223">
        <v>20</v>
      </c>
      <c r="G40" s="223">
        <v>19</v>
      </c>
      <c r="H40" s="223">
        <v>14</v>
      </c>
      <c r="I40" s="223">
        <v>29</v>
      </c>
      <c r="J40" s="223">
        <v>34</v>
      </c>
      <c r="K40" s="223">
        <v>23</v>
      </c>
      <c r="L40" s="223">
        <v>6</v>
      </c>
      <c r="M40" s="223">
        <v>24</v>
      </c>
      <c r="N40" s="223">
        <v>24</v>
      </c>
      <c r="O40" s="223">
        <v>46</v>
      </c>
      <c r="P40" s="223">
        <v>46</v>
      </c>
      <c r="Q40" s="223">
        <v>24</v>
      </c>
      <c r="R40" s="223">
        <v>12</v>
      </c>
      <c r="S40" s="223">
        <v>36</v>
      </c>
      <c r="T40" s="223">
        <v>40</v>
      </c>
      <c r="U40" s="223">
        <v>36</v>
      </c>
      <c r="V40" s="223">
        <v>12</v>
      </c>
      <c r="W40" s="223">
        <v>36</v>
      </c>
      <c r="X40" s="223">
        <v>46</v>
      </c>
      <c r="Y40" s="7">
        <f t="shared" si="0"/>
        <v>33</v>
      </c>
    </row>
    <row r="41" spans="2:25">
      <c r="B41" s="230">
        <v>35</v>
      </c>
      <c r="C41" s="223">
        <v>8</v>
      </c>
      <c r="D41" s="223">
        <v>21</v>
      </c>
      <c r="E41" s="223">
        <v>30</v>
      </c>
      <c r="F41" s="223">
        <v>20</v>
      </c>
      <c r="G41" s="223">
        <v>19</v>
      </c>
      <c r="H41" s="223">
        <v>14</v>
      </c>
      <c r="I41" s="223">
        <v>30</v>
      </c>
      <c r="J41" s="223">
        <v>35</v>
      </c>
      <c r="K41" s="223">
        <v>23</v>
      </c>
      <c r="L41" s="223">
        <v>6</v>
      </c>
      <c r="M41" s="223">
        <v>24</v>
      </c>
      <c r="N41" s="223">
        <v>24</v>
      </c>
      <c r="O41" s="223">
        <v>47</v>
      </c>
      <c r="P41" s="223">
        <v>47</v>
      </c>
      <c r="Q41" s="223">
        <v>24</v>
      </c>
      <c r="R41" s="223">
        <v>12</v>
      </c>
      <c r="S41" s="223">
        <v>36</v>
      </c>
      <c r="T41" s="223">
        <v>40</v>
      </c>
      <c r="U41" s="223">
        <v>36</v>
      </c>
      <c r="V41" s="223">
        <v>12</v>
      </c>
      <c r="W41" s="223">
        <v>36</v>
      </c>
      <c r="X41" s="223">
        <v>47</v>
      </c>
      <c r="Y41" s="7">
        <f t="shared" si="0"/>
        <v>34</v>
      </c>
    </row>
    <row r="42" spans="2:25">
      <c r="B42" s="230">
        <v>36</v>
      </c>
      <c r="C42" s="223">
        <v>8</v>
      </c>
      <c r="D42" s="223">
        <v>21</v>
      </c>
      <c r="E42" s="223">
        <v>31</v>
      </c>
      <c r="F42" s="223">
        <v>21</v>
      </c>
      <c r="G42" s="223">
        <v>20</v>
      </c>
      <c r="H42" s="223">
        <v>14</v>
      </c>
      <c r="I42" s="223">
        <v>30</v>
      </c>
      <c r="J42" s="223">
        <v>35</v>
      </c>
      <c r="K42" s="223">
        <v>24</v>
      </c>
      <c r="L42" s="223">
        <v>6</v>
      </c>
      <c r="M42" s="223">
        <v>25</v>
      </c>
      <c r="N42" s="223">
        <v>25</v>
      </c>
      <c r="O42" s="223">
        <v>48</v>
      </c>
      <c r="P42" s="223">
        <v>48</v>
      </c>
      <c r="Q42" s="223">
        <v>25</v>
      </c>
      <c r="R42" s="223">
        <v>12</v>
      </c>
      <c r="S42" s="223">
        <v>37</v>
      </c>
      <c r="T42" s="223">
        <v>41</v>
      </c>
      <c r="U42" s="223">
        <v>37</v>
      </c>
      <c r="V42" s="223">
        <v>12</v>
      </c>
      <c r="W42" s="223">
        <v>37</v>
      </c>
      <c r="X42" s="223">
        <v>48</v>
      </c>
      <c r="Y42" s="7">
        <f t="shared" si="0"/>
        <v>35</v>
      </c>
    </row>
    <row r="43" spans="2:25">
      <c r="B43" s="230">
        <v>37</v>
      </c>
      <c r="C43" s="223">
        <v>8</v>
      </c>
      <c r="D43" s="223">
        <v>22</v>
      </c>
      <c r="E43" s="223">
        <v>32</v>
      </c>
      <c r="F43" s="223">
        <v>21</v>
      </c>
      <c r="G43" s="223">
        <v>20</v>
      </c>
      <c r="H43" s="223">
        <v>14</v>
      </c>
      <c r="I43" s="223">
        <v>31</v>
      </c>
      <c r="J43" s="223">
        <v>36</v>
      </c>
      <c r="K43" s="223">
        <v>24</v>
      </c>
      <c r="L43" s="223">
        <v>6</v>
      </c>
      <c r="M43" s="223">
        <v>25</v>
      </c>
      <c r="N43" s="223">
        <v>25</v>
      </c>
      <c r="O43" s="223">
        <v>49</v>
      </c>
      <c r="P43" s="223">
        <v>49</v>
      </c>
      <c r="Q43" s="223">
        <v>25</v>
      </c>
      <c r="R43" s="223">
        <v>12</v>
      </c>
      <c r="S43" s="223">
        <v>37</v>
      </c>
      <c r="T43" s="223">
        <v>42</v>
      </c>
      <c r="U43" s="223">
        <v>37</v>
      </c>
      <c r="V43" s="223">
        <v>12</v>
      </c>
      <c r="W43" s="223">
        <v>37</v>
      </c>
      <c r="X43" s="223">
        <v>49</v>
      </c>
      <c r="Y43" s="7">
        <f t="shared" si="0"/>
        <v>36</v>
      </c>
    </row>
    <row r="44" spans="2:25">
      <c r="B44" s="230">
        <v>38</v>
      </c>
      <c r="C44" s="223">
        <v>8</v>
      </c>
      <c r="D44" s="223">
        <v>22</v>
      </c>
      <c r="E44" s="223">
        <v>32</v>
      </c>
      <c r="F44" s="223">
        <v>22</v>
      </c>
      <c r="G44" s="223">
        <v>21</v>
      </c>
      <c r="H44" s="223">
        <v>15</v>
      </c>
      <c r="I44" s="223">
        <v>32</v>
      </c>
      <c r="J44" s="223">
        <v>37</v>
      </c>
      <c r="K44" s="223">
        <v>25</v>
      </c>
      <c r="L44" s="223">
        <v>6</v>
      </c>
      <c r="M44" s="223">
        <v>25</v>
      </c>
      <c r="N44" s="223">
        <v>25</v>
      </c>
      <c r="O44" s="223">
        <v>49</v>
      </c>
      <c r="P44" s="223">
        <v>49</v>
      </c>
      <c r="Q44" s="223">
        <v>25</v>
      </c>
      <c r="R44" s="223">
        <v>13</v>
      </c>
      <c r="S44" s="223">
        <v>38</v>
      </c>
      <c r="T44" s="223">
        <v>43</v>
      </c>
      <c r="U44" s="223">
        <v>38</v>
      </c>
      <c r="V44" s="223">
        <v>13</v>
      </c>
      <c r="W44" s="223">
        <v>38</v>
      </c>
      <c r="X44" s="223">
        <v>49</v>
      </c>
      <c r="Y44" s="7">
        <f t="shared" si="0"/>
        <v>37</v>
      </c>
    </row>
    <row r="45" spans="2:25">
      <c r="B45" s="230">
        <v>39</v>
      </c>
      <c r="C45" s="223">
        <v>8</v>
      </c>
      <c r="D45" s="223">
        <v>23</v>
      </c>
      <c r="E45" s="223">
        <v>33</v>
      </c>
      <c r="F45" s="223">
        <v>22</v>
      </c>
      <c r="G45" s="223">
        <v>21</v>
      </c>
      <c r="H45" s="223">
        <v>15</v>
      </c>
      <c r="I45" s="223">
        <v>33</v>
      </c>
      <c r="J45" s="223">
        <v>38</v>
      </c>
      <c r="K45" s="223">
        <v>25</v>
      </c>
      <c r="L45" s="223">
        <v>7</v>
      </c>
      <c r="M45" s="223">
        <v>26</v>
      </c>
      <c r="N45" s="223">
        <v>26</v>
      </c>
      <c r="O45" s="223">
        <v>50</v>
      </c>
      <c r="P45" s="223">
        <v>50</v>
      </c>
      <c r="Q45" s="223">
        <v>26</v>
      </c>
      <c r="R45" s="223">
        <v>13</v>
      </c>
      <c r="S45" s="223">
        <v>39</v>
      </c>
      <c r="T45" s="223">
        <v>44</v>
      </c>
      <c r="U45" s="223">
        <v>39</v>
      </c>
      <c r="V45" s="223">
        <v>13</v>
      </c>
      <c r="W45" s="223">
        <v>39</v>
      </c>
      <c r="X45" s="223">
        <v>50</v>
      </c>
      <c r="Y45" s="7">
        <f t="shared" si="0"/>
        <v>38</v>
      </c>
    </row>
    <row r="46" spans="2:25">
      <c r="B46" s="230">
        <v>40</v>
      </c>
      <c r="C46" s="223">
        <v>9</v>
      </c>
      <c r="D46" s="223">
        <v>23</v>
      </c>
      <c r="E46" s="223">
        <v>34</v>
      </c>
      <c r="F46" s="223">
        <v>23</v>
      </c>
      <c r="G46" s="223">
        <v>22</v>
      </c>
      <c r="H46" s="223">
        <v>15</v>
      </c>
      <c r="I46" s="223">
        <v>33</v>
      </c>
      <c r="J46" s="223">
        <v>38</v>
      </c>
      <c r="K46" s="223">
        <v>26</v>
      </c>
      <c r="L46" s="223">
        <v>7</v>
      </c>
      <c r="M46" s="223">
        <v>26</v>
      </c>
      <c r="N46" s="223">
        <v>26</v>
      </c>
      <c r="O46" s="223">
        <v>51</v>
      </c>
      <c r="P46" s="223">
        <v>51</v>
      </c>
      <c r="Q46" s="223">
        <v>26</v>
      </c>
      <c r="R46" s="223">
        <v>13</v>
      </c>
      <c r="S46" s="223">
        <v>39</v>
      </c>
      <c r="T46" s="223">
        <v>45</v>
      </c>
      <c r="U46" s="223">
        <v>39</v>
      </c>
      <c r="V46" s="223">
        <v>13</v>
      </c>
      <c r="W46" s="223">
        <v>39</v>
      </c>
      <c r="X46" s="223">
        <v>51</v>
      </c>
      <c r="Y46" s="7">
        <f t="shared" si="0"/>
        <v>39</v>
      </c>
    </row>
    <row r="47" spans="2:25">
      <c r="B47" s="230">
        <v>41</v>
      </c>
      <c r="C47" s="223">
        <v>9</v>
      </c>
      <c r="D47" s="223">
        <v>24</v>
      </c>
      <c r="E47" s="223">
        <v>34</v>
      </c>
      <c r="F47" s="223">
        <v>23</v>
      </c>
      <c r="G47" s="223">
        <v>22</v>
      </c>
      <c r="H47" s="223">
        <v>15</v>
      </c>
      <c r="I47" s="223">
        <v>34</v>
      </c>
      <c r="J47" s="223">
        <v>39</v>
      </c>
      <c r="K47" s="223">
        <v>26</v>
      </c>
      <c r="L47" s="223">
        <v>7</v>
      </c>
      <c r="M47" s="223">
        <v>27</v>
      </c>
      <c r="N47" s="223">
        <v>27</v>
      </c>
      <c r="O47" s="223">
        <v>52</v>
      </c>
      <c r="P47" s="223">
        <v>52</v>
      </c>
      <c r="Q47" s="223">
        <v>27</v>
      </c>
      <c r="R47" s="223">
        <v>13</v>
      </c>
      <c r="S47" s="223">
        <v>40</v>
      </c>
      <c r="T47" s="223">
        <v>46</v>
      </c>
      <c r="U47" s="223">
        <v>40</v>
      </c>
      <c r="V47" s="223">
        <v>13</v>
      </c>
      <c r="W47" s="223">
        <v>40</v>
      </c>
      <c r="X47" s="223">
        <v>52</v>
      </c>
      <c r="Y47" s="7">
        <f t="shared" si="0"/>
        <v>40</v>
      </c>
    </row>
    <row r="48" spans="2:25">
      <c r="B48" s="230">
        <v>42</v>
      </c>
      <c r="C48" s="223">
        <v>9</v>
      </c>
      <c r="D48" s="223">
        <v>24</v>
      </c>
      <c r="E48" s="223">
        <v>35</v>
      </c>
      <c r="F48" s="223">
        <v>24</v>
      </c>
      <c r="G48" s="223">
        <v>23</v>
      </c>
      <c r="H48" s="223">
        <v>16</v>
      </c>
      <c r="I48" s="223">
        <v>35</v>
      </c>
      <c r="J48" s="223">
        <v>40</v>
      </c>
      <c r="K48" s="223">
        <v>26</v>
      </c>
      <c r="L48" s="223">
        <v>7</v>
      </c>
      <c r="M48" s="223">
        <v>27</v>
      </c>
      <c r="N48" s="223">
        <v>27</v>
      </c>
      <c r="O48" s="223">
        <v>53</v>
      </c>
      <c r="P48" s="223">
        <v>53</v>
      </c>
      <c r="Q48" s="223">
        <v>27</v>
      </c>
      <c r="R48" s="223">
        <v>13</v>
      </c>
      <c r="S48" s="223">
        <v>40</v>
      </c>
      <c r="T48" s="223">
        <v>47</v>
      </c>
      <c r="U48" s="223">
        <v>40</v>
      </c>
      <c r="V48" s="223">
        <v>14</v>
      </c>
      <c r="W48" s="223">
        <v>40</v>
      </c>
      <c r="X48" s="223">
        <v>53</v>
      </c>
      <c r="Y48" s="7">
        <f t="shared" si="0"/>
        <v>41</v>
      </c>
    </row>
    <row r="49" spans="2:25">
      <c r="B49" s="230">
        <v>43</v>
      </c>
      <c r="C49" s="223">
        <v>9</v>
      </c>
      <c r="D49" s="223">
        <v>25</v>
      </c>
      <c r="E49" s="223">
        <v>36</v>
      </c>
      <c r="F49" s="223">
        <v>24</v>
      </c>
      <c r="G49" s="223">
        <v>23</v>
      </c>
      <c r="H49" s="223">
        <v>16</v>
      </c>
      <c r="I49" s="223">
        <v>35</v>
      </c>
      <c r="J49" s="223">
        <v>40</v>
      </c>
      <c r="K49" s="223">
        <v>27</v>
      </c>
      <c r="L49" s="223">
        <v>7</v>
      </c>
      <c r="M49" s="223">
        <v>27</v>
      </c>
      <c r="N49" s="223">
        <v>27</v>
      </c>
      <c r="O49" s="223">
        <v>53</v>
      </c>
      <c r="P49" s="223">
        <v>53</v>
      </c>
      <c r="Q49" s="223">
        <v>27</v>
      </c>
      <c r="R49" s="223">
        <v>14</v>
      </c>
      <c r="S49" s="223">
        <v>41</v>
      </c>
      <c r="T49" s="223">
        <v>48</v>
      </c>
      <c r="U49" s="223">
        <v>41</v>
      </c>
      <c r="V49" s="223">
        <v>14</v>
      </c>
      <c r="W49" s="223">
        <v>41</v>
      </c>
      <c r="X49" s="223">
        <v>53</v>
      </c>
      <c r="Y49" s="7">
        <f t="shared" si="0"/>
        <v>42</v>
      </c>
    </row>
    <row r="50" spans="2:25">
      <c r="B50" s="230">
        <v>44</v>
      </c>
      <c r="C50" s="223">
        <v>9</v>
      </c>
      <c r="D50" s="223">
        <v>25</v>
      </c>
      <c r="E50" s="223">
        <v>36</v>
      </c>
      <c r="F50" s="223">
        <v>24</v>
      </c>
      <c r="G50" s="223">
        <v>23</v>
      </c>
      <c r="H50" s="223">
        <v>16</v>
      </c>
      <c r="I50" s="223">
        <v>36</v>
      </c>
      <c r="J50" s="223">
        <v>41</v>
      </c>
      <c r="K50" s="223">
        <v>27</v>
      </c>
      <c r="L50" s="223">
        <v>7</v>
      </c>
      <c r="M50" s="223">
        <v>28</v>
      </c>
      <c r="N50" s="223">
        <v>28</v>
      </c>
      <c r="O50" s="223">
        <v>54</v>
      </c>
      <c r="P50" s="223">
        <v>54</v>
      </c>
      <c r="Q50" s="223">
        <v>28</v>
      </c>
      <c r="R50" s="223">
        <v>14</v>
      </c>
      <c r="S50" s="223">
        <v>42</v>
      </c>
      <c r="T50" s="223">
        <v>49</v>
      </c>
      <c r="U50" s="223">
        <v>42</v>
      </c>
      <c r="V50" s="223">
        <v>14</v>
      </c>
      <c r="W50" s="223">
        <v>42</v>
      </c>
      <c r="X50" s="223">
        <v>54</v>
      </c>
      <c r="Y50" s="7">
        <f t="shared" si="0"/>
        <v>43</v>
      </c>
    </row>
    <row r="51" spans="2:25">
      <c r="B51" s="230">
        <v>45</v>
      </c>
      <c r="C51" s="223">
        <v>9</v>
      </c>
      <c r="D51" s="223">
        <v>25</v>
      </c>
      <c r="E51" s="223">
        <v>37</v>
      </c>
      <c r="F51" s="223">
        <v>25</v>
      </c>
      <c r="G51" s="223">
        <v>24</v>
      </c>
      <c r="H51" s="223">
        <v>16</v>
      </c>
      <c r="I51" s="223">
        <v>37</v>
      </c>
      <c r="J51" s="223">
        <v>42</v>
      </c>
      <c r="K51" s="223">
        <v>28</v>
      </c>
      <c r="L51" s="223">
        <v>7</v>
      </c>
      <c r="M51" s="223">
        <v>28</v>
      </c>
      <c r="N51" s="223">
        <v>28</v>
      </c>
      <c r="O51" s="223">
        <v>55</v>
      </c>
      <c r="P51" s="223">
        <v>55</v>
      </c>
      <c r="Q51" s="223">
        <v>28</v>
      </c>
      <c r="R51" s="223">
        <v>14</v>
      </c>
      <c r="S51" s="223">
        <v>42</v>
      </c>
      <c r="T51" s="223">
        <v>49</v>
      </c>
      <c r="U51" s="223">
        <v>42</v>
      </c>
      <c r="V51" s="223">
        <v>14</v>
      </c>
      <c r="W51" s="223">
        <v>42</v>
      </c>
      <c r="X51" s="223">
        <v>55</v>
      </c>
      <c r="Y51" s="7">
        <f t="shared" si="0"/>
        <v>44</v>
      </c>
    </row>
    <row r="52" spans="2:25">
      <c r="B52" s="230">
        <v>46</v>
      </c>
      <c r="C52" s="223">
        <v>9</v>
      </c>
      <c r="D52" s="223">
        <v>26</v>
      </c>
      <c r="E52" s="223">
        <v>38</v>
      </c>
      <c r="F52" s="223">
        <v>25</v>
      </c>
      <c r="G52" s="223">
        <v>24</v>
      </c>
      <c r="H52" s="223">
        <v>17</v>
      </c>
      <c r="I52" s="223">
        <v>38</v>
      </c>
      <c r="J52" s="223">
        <v>43</v>
      </c>
      <c r="K52" s="223">
        <v>28</v>
      </c>
      <c r="L52" s="223">
        <v>8</v>
      </c>
      <c r="M52" s="223">
        <v>29</v>
      </c>
      <c r="N52" s="223">
        <v>29</v>
      </c>
      <c r="O52" s="223">
        <v>56</v>
      </c>
      <c r="P52" s="223">
        <v>56</v>
      </c>
      <c r="Q52" s="223">
        <v>29</v>
      </c>
      <c r="R52" s="223">
        <v>14</v>
      </c>
      <c r="S52" s="223">
        <v>43</v>
      </c>
      <c r="T52" s="223">
        <v>50</v>
      </c>
      <c r="U52" s="223">
        <v>43</v>
      </c>
      <c r="V52" s="223">
        <v>14</v>
      </c>
      <c r="W52" s="223">
        <v>43</v>
      </c>
      <c r="X52" s="223">
        <v>56</v>
      </c>
      <c r="Y52" s="7">
        <f t="shared" si="0"/>
        <v>45</v>
      </c>
    </row>
    <row r="53" spans="2:25">
      <c r="B53" s="230">
        <v>47</v>
      </c>
      <c r="C53" s="223">
        <v>9</v>
      </c>
      <c r="D53" s="223">
        <v>26</v>
      </c>
      <c r="E53" s="223">
        <v>38</v>
      </c>
      <c r="F53" s="223">
        <v>26</v>
      </c>
      <c r="G53" s="223">
        <v>25</v>
      </c>
      <c r="H53" s="223">
        <v>17</v>
      </c>
      <c r="I53" s="223">
        <v>38</v>
      </c>
      <c r="J53" s="223">
        <v>43</v>
      </c>
      <c r="K53" s="223">
        <v>28</v>
      </c>
      <c r="L53" s="223">
        <v>8</v>
      </c>
      <c r="M53" s="223">
        <v>29</v>
      </c>
      <c r="N53" s="223">
        <v>29</v>
      </c>
      <c r="O53" s="223">
        <v>57</v>
      </c>
      <c r="P53" s="223">
        <v>57</v>
      </c>
      <c r="Q53" s="223">
        <v>29</v>
      </c>
      <c r="R53" s="223">
        <v>14</v>
      </c>
      <c r="S53" s="223">
        <v>43</v>
      </c>
      <c r="T53" s="223">
        <v>51</v>
      </c>
      <c r="U53" s="223">
        <v>43</v>
      </c>
      <c r="V53" s="223">
        <v>15</v>
      </c>
      <c r="W53" s="223">
        <v>43</v>
      </c>
      <c r="X53" s="223">
        <v>57</v>
      </c>
      <c r="Y53" s="7">
        <f t="shared" si="0"/>
        <v>46</v>
      </c>
    </row>
    <row r="54" spans="2:25">
      <c r="B54" s="230">
        <v>48</v>
      </c>
      <c r="C54" s="223">
        <v>9</v>
      </c>
      <c r="D54" s="223">
        <v>27</v>
      </c>
      <c r="E54" s="223">
        <v>39</v>
      </c>
      <c r="F54" s="223">
        <v>26</v>
      </c>
      <c r="G54" s="223">
        <v>25</v>
      </c>
      <c r="H54" s="223">
        <v>17</v>
      </c>
      <c r="I54" s="223">
        <v>39</v>
      </c>
      <c r="J54" s="223">
        <v>44</v>
      </c>
      <c r="K54" s="223">
        <v>29</v>
      </c>
      <c r="L54" s="223">
        <v>8</v>
      </c>
      <c r="M54" s="223">
        <v>29</v>
      </c>
      <c r="N54" s="223">
        <v>29</v>
      </c>
      <c r="O54" s="223">
        <v>57</v>
      </c>
      <c r="P54" s="223">
        <v>57</v>
      </c>
      <c r="Q54" s="223">
        <v>29</v>
      </c>
      <c r="R54" s="223">
        <v>15</v>
      </c>
      <c r="S54" s="223">
        <v>44</v>
      </c>
      <c r="T54" s="223">
        <v>52</v>
      </c>
      <c r="U54" s="223">
        <v>44</v>
      </c>
      <c r="V54" s="223">
        <v>15</v>
      </c>
      <c r="W54" s="223">
        <v>44</v>
      </c>
      <c r="X54" s="223">
        <v>57</v>
      </c>
      <c r="Y54" s="7">
        <f t="shared" si="0"/>
        <v>47</v>
      </c>
    </row>
    <row r="55" spans="2:25">
      <c r="B55" s="230">
        <v>49</v>
      </c>
      <c r="C55" s="223">
        <v>9</v>
      </c>
      <c r="D55" s="223">
        <v>27</v>
      </c>
      <c r="E55" s="223">
        <v>40</v>
      </c>
      <c r="F55" s="223">
        <v>27</v>
      </c>
      <c r="G55" s="223">
        <v>26</v>
      </c>
      <c r="H55" s="223">
        <v>17</v>
      </c>
      <c r="I55" s="223">
        <v>40</v>
      </c>
      <c r="J55" s="223">
        <v>45</v>
      </c>
      <c r="K55" s="223">
        <v>29</v>
      </c>
      <c r="L55" s="223">
        <v>8</v>
      </c>
      <c r="M55" s="223">
        <v>30</v>
      </c>
      <c r="N55" s="223">
        <v>30</v>
      </c>
      <c r="O55" s="223">
        <v>58</v>
      </c>
      <c r="P55" s="223">
        <v>58</v>
      </c>
      <c r="Q55" s="223">
        <v>30</v>
      </c>
      <c r="R55" s="223">
        <v>15</v>
      </c>
      <c r="S55" s="223">
        <v>45</v>
      </c>
      <c r="T55" s="223">
        <v>53</v>
      </c>
      <c r="U55" s="223">
        <v>45</v>
      </c>
      <c r="V55" s="223">
        <v>15</v>
      </c>
      <c r="W55" s="223">
        <v>45</v>
      </c>
      <c r="X55" s="223">
        <v>58</v>
      </c>
      <c r="Y55" s="7">
        <f t="shared" si="0"/>
        <v>48</v>
      </c>
    </row>
    <row r="56" spans="2:25">
      <c r="B56" s="230">
        <v>50</v>
      </c>
      <c r="C56" s="223">
        <v>10</v>
      </c>
      <c r="D56" s="223">
        <v>28</v>
      </c>
      <c r="E56" s="223">
        <v>40</v>
      </c>
      <c r="F56" s="223">
        <v>27</v>
      </c>
      <c r="G56" s="223">
        <v>27</v>
      </c>
      <c r="H56" s="223">
        <v>18</v>
      </c>
      <c r="I56" s="223">
        <v>40</v>
      </c>
      <c r="J56" s="223">
        <v>45</v>
      </c>
      <c r="K56" s="223">
        <v>30</v>
      </c>
      <c r="L56" s="223">
        <v>8</v>
      </c>
      <c r="M56" s="223">
        <v>30</v>
      </c>
      <c r="N56" s="223">
        <v>30</v>
      </c>
      <c r="O56" s="223">
        <v>59</v>
      </c>
      <c r="P56" s="223">
        <v>59</v>
      </c>
      <c r="Q56" s="223">
        <v>30</v>
      </c>
      <c r="R56" s="223">
        <v>15</v>
      </c>
      <c r="S56" s="223">
        <v>45</v>
      </c>
      <c r="T56" s="223">
        <v>54</v>
      </c>
      <c r="U56" s="223">
        <v>45</v>
      </c>
      <c r="V56" s="223">
        <v>15</v>
      </c>
      <c r="W56" s="223">
        <v>45</v>
      </c>
      <c r="X56" s="223">
        <v>59</v>
      </c>
      <c r="Y56" s="7">
        <f t="shared" si="0"/>
        <v>49</v>
      </c>
    </row>
    <row r="57" spans="2:25">
      <c r="B57" s="230">
        <v>51</v>
      </c>
      <c r="C57" s="223">
        <v>10</v>
      </c>
      <c r="D57" s="223">
        <v>28</v>
      </c>
      <c r="E57" s="223">
        <v>41</v>
      </c>
      <c r="F57" s="223">
        <v>28</v>
      </c>
      <c r="G57" s="223">
        <v>27</v>
      </c>
      <c r="H57" s="223">
        <v>18</v>
      </c>
      <c r="I57" s="223">
        <v>41</v>
      </c>
      <c r="J57" s="223">
        <v>46</v>
      </c>
      <c r="K57" s="223">
        <v>30</v>
      </c>
      <c r="L57" s="223">
        <v>8</v>
      </c>
      <c r="M57" s="223">
        <v>31</v>
      </c>
      <c r="N57" s="223">
        <v>31</v>
      </c>
      <c r="O57" s="223">
        <v>60</v>
      </c>
      <c r="P57" s="223">
        <v>60</v>
      </c>
      <c r="Q57" s="223">
        <v>31</v>
      </c>
      <c r="R57" s="223">
        <v>15</v>
      </c>
      <c r="S57" s="223">
        <v>46</v>
      </c>
      <c r="T57" s="223">
        <v>55</v>
      </c>
      <c r="U57" s="223">
        <v>46</v>
      </c>
      <c r="V57" s="223">
        <v>15</v>
      </c>
      <c r="W57" s="223">
        <v>46</v>
      </c>
      <c r="X57" s="223">
        <v>60</v>
      </c>
      <c r="Y57" s="7">
        <f t="shared" si="0"/>
        <v>50</v>
      </c>
    </row>
    <row r="58" spans="2:25">
      <c r="B58" s="230">
        <v>52</v>
      </c>
      <c r="C58" s="223">
        <v>10</v>
      </c>
      <c r="D58" s="223">
        <v>29</v>
      </c>
      <c r="E58" s="223">
        <v>42</v>
      </c>
      <c r="F58" s="223">
        <v>28</v>
      </c>
      <c r="G58" s="223">
        <v>27</v>
      </c>
      <c r="H58" s="223">
        <v>18</v>
      </c>
      <c r="I58" s="223">
        <v>42</v>
      </c>
      <c r="J58" s="223">
        <v>47</v>
      </c>
      <c r="K58" s="223">
        <v>31</v>
      </c>
      <c r="L58" s="223">
        <v>8</v>
      </c>
      <c r="M58" s="223">
        <v>31</v>
      </c>
      <c r="N58" s="223">
        <v>31</v>
      </c>
      <c r="O58" s="223">
        <v>60</v>
      </c>
      <c r="P58" s="223">
        <v>60</v>
      </c>
      <c r="Q58" s="223">
        <v>31</v>
      </c>
      <c r="R58" s="223">
        <v>16</v>
      </c>
      <c r="S58" s="223">
        <v>47</v>
      </c>
      <c r="T58" s="223">
        <v>56</v>
      </c>
      <c r="U58" s="223">
        <v>47</v>
      </c>
      <c r="V58" s="223">
        <v>16</v>
      </c>
      <c r="W58" s="223">
        <v>47</v>
      </c>
      <c r="X58" s="223">
        <v>60</v>
      </c>
      <c r="Y58" s="7">
        <f t="shared" si="0"/>
        <v>51</v>
      </c>
    </row>
    <row r="59" spans="2:25">
      <c r="B59" s="230">
        <v>53</v>
      </c>
      <c r="C59" s="223">
        <v>10</v>
      </c>
      <c r="D59" s="223">
        <v>29</v>
      </c>
      <c r="E59" s="223">
        <v>42</v>
      </c>
      <c r="F59" s="223">
        <v>29</v>
      </c>
      <c r="G59" s="223">
        <v>28</v>
      </c>
      <c r="H59" s="223">
        <v>18</v>
      </c>
      <c r="I59" s="223">
        <v>42</v>
      </c>
      <c r="J59" s="223">
        <v>47</v>
      </c>
      <c r="K59" s="223">
        <v>31</v>
      </c>
      <c r="L59" s="223">
        <v>8</v>
      </c>
      <c r="M59" s="223">
        <v>31</v>
      </c>
      <c r="N59" s="223">
        <v>31</v>
      </c>
      <c r="O59" s="223">
        <v>61</v>
      </c>
      <c r="P59" s="223">
        <v>61</v>
      </c>
      <c r="Q59" s="223">
        <v>31</v>
      </c>
      <c r="R59" s="223">
        <v>16</v>
      </c>
      <c r="S59" s="223">
        <v>47</v>
      </c>
      <c r="T59" s="223">
        <v>57</v>
      </c>
      <c r="U59" s="223">
        <v>47</v>
      </c>
      <c r="V59" s="223">
        <v>16</v>
      </c>
      <c r="W59" s="223">
        <v>47</v>
      </c>
      <c r="X59" s="223">
        <v>61</v>
      </c>
      <c r="Y59" s="7">
        <f t="shared" si="0"/>
        <v>52</v>
      </c>
    </row>
    <row r="60" spans="2:25">
      <c r="B60" s="230">
        <v>54</v>
      </c>
      <c r="C60" s="223">
        <v>10</v>
      </c>
      <c r="D60" s="223">
        <v>30</v>
      </c>
      <c r="E60" s="223">
        <v>43</v>
      </c>
      <c r="F60" s="223">
        <v>29</v>
      </c>
      <c r="G60" s="223">
        <v>28</v>
      </c>
      <c r="H60" s="223">
        <v>19</v>
      </c>
      <c r="I60" s="223">
        <v>43</v>
      </c>
      <c r="J60" s="223">
        <v>48</v>
      </c>
      <c r="K60" s="223">
        <v>31</v>
      </c>
      <c r="L60" s="223">
        <v>9</v>
      </c>
      <c r="M60" s="223">
        <v>32</v>
      </c>
      <c r="N60" s="223">
        <v>32</v>
      </c>
      <c r="O60" s="223">
        <v>62</v>
      </c>
      <c r="P60" s="223">
        <v>62</v>
      </c>
      <c r="Q60" s="223">
        <v>32</v>
      </c>
      <c r="R60" s="223">
        <v>16</v>
      </c>
      <c r="S60" s="223">
        <v>48</v>
      </c>
      <c r="T60" s="223">
        <v>58</v>
      </c>
      <c r="U60" s="223">
        <v>48</v>
      </c>
      <c r="V60" s="223">
        <v>16</v>
      </c>
      <c r="W60" s="223">
        <v>48</v>
      </c>
      <c r="X60" s="223">
        <v>62</v>
      </c>
      <c r="Y60" s="7">
        <f t="shared" si="0"/>
        <v>53</v>
      </c>
    </row>
    <row r="61" spans="2:25">
      <c r="B61" s="230">
        <v>55</v>
      </c>
      <c r="C61" s="223">
        <v>10</v>
      </c>
      <c r="D61" s="223">
        <v>30</v>
      </c>
      <c r="E61" s="223">
        <v>44</v>
      </c>
      <c r="F61" s="223">
        <v>30</v>
      </c>
      <c r="G61" s="223">
        <v>29</v>
      </c>
      <c r="H61" s="223">
        <v>19</v>
      </c>
      <c r="I61" s="223">
        <v>44</v>
      </c>
      <c r="J61" s="223">
        <v>49</v>
      </c>
      <c r="K61" s="223">
        <v>32</v>
      </c>
      <c r="L61" s="223">
        <v>9</v>
      </c>
      <c r="M61" s="223">
        <v>32</v>
      </c>
      <c r="N61" s="223">
        <v>32</v>
      </c>
      <c r="O61" s="223">
        <v>63</v>
      </c>
      <c r="P61" s="223">
        <v>63</v>
      </c>
      <c r="Q61" s="223">
        <v>32</v>
      </c>
      <c r="R61" s="223">
        <v>16</v>
      </c>
      <c r="S61" s="223">
        <v>48</v>
      </c>
      <c r="T61" s="223">
        <v>58</v>
      </c>
      <c r="U61" s="223">
        <v>48</v>
      </c>
      <c r="V61" s="223">
        <v>16</v>
      </c>
      <c r="W61" s="223">
        <v>48</v>
      </c>
      <c r="X61" s="223">
        <v>63</v>
      </c>
      <c r="Y61" s="7">
        <f t="shared" si="0"/>
        <v>54</v>
      </c>
    </row>
    <row r="62" spans="2:25">
      <c r="B62" s="230">
        <v>56</v>
      </c>
      <c r="C62" s="223">
        <v>10</v>
      </c>
      <c r="D62" s="223">
        <v>30</v>
      </c>
      <c r="E62" s="223">
        <v>44</v>
      </c>
      <c r="F62" s="223">
        <v>30</v>
      </c>
      <c r="G62" s="223">
        <v>29</v>
      </c>
      <c r="H62" s="223">
        <v>19</v>
      </c>
      <c r="I62" s="223">
        <v>45</v>
      </c>
      <c r="J62" s="223">
        <v>50</v>
      </c>
      <c r="K62" s="223">
        <v>32</v>
      </c>
      <c r="L62" s="223">
        <v>9</v>
      </c>
      <c r="M62" s="223">
        <v>33</v>
      </c>
      <c r="N62" s="223">
        <v>33</v>
      </c>
      <c r="O62" s="223">
        <v>64</v>
      </c>
      <c r="P62" s="223">
        <v>64</v>
      </c>
      <c r="Q62" s="223">
        <v>33</v>
      </c>
      <c r="R62" s="223">
        <v>16</v>
      </c>
      <c r="S62" s="223">
        <v>49</v>
      </c>
      <c r="T62" s="223">
        <v>59</v>
      </c>
      <c r="U62" s="223">
        <v>49</v>
      </c>
      <c r="V62" s="223">
        <v>16</v>
      </c>
      <c r="W62" s="223">
        <v>49</v>
      </c>
      <c r="X62" s="223">
        <v>64</v>
      </c>
      <c r="Y62" s="7">
        <f t="shared" si="0"/>
        <v>55</v>
      </c>
    </row>
    <row r="63" spans="2:25">
      <c r="B63" s="230">
        <v>57</v>
      </c>
      <c r="C63" s="223">
        <v>10</v>
      </c>
      <c r="D63" s="223">
        <v>31</v>
      </c>
      <c r="E63" s="223">
        <v>45</v>
      </c>
      <c r="F63" s="223">
        <v>30</v>
      </c>
      <c r="G63" s="223">
        <v>29</v>
      </c>
      <c r="H63" s="223">
        <v>19</v>
      </c>
      <c r="I63" s="223">
        <v>45</v>
      </c>
      <c r="J63" s="223">
        <v>50</v>
      </c>
      <c r="K63" s="223">
        <v>33</v>
      </c>
      <c r="L63" s="223">
        <v>9</v>
      </c>
      <c r="M63" s="223">
        <v>33</v>
      </c>
      <c r="N63" s="223">
        <v>33</v>
      </c>
      <c r="O63" s="223">
        <v>64</v>
      </c>
      <c r="P63" s="223">
        <v>64</v>
      </c>
      <c r="Q63" s="223">
        <v>33</v>
      </c>
      <c r="R63" s="223">
        <v>17</v>
      </c>
      <c r="S63" s="223">
        <v>50</v>
      </c>
      <c r="T63" s="223">
        <v>60</v>
      </c>
      <c r="U63" s="223">
        <v>50</v>
      </c>
      <c r="V63" s="223">
        <v>17</v>
      </c>
      <c r="W63" s="223">
        <v>50</v>
      </c>
      <c r="X63" s="223">
        <v>64</v>
      </c>
      <c r="Y63" s="7">
        <f t="shared" si="0"/>
        <v>56</v>
      </c>
    </row>
    <row r="64" spans="2:25">
      <c r="B64" s="230">
        <v>58</v>
      </c>
      <c r="C64" s="223">
        <v>10</v>
      </c>
      <c r="D64" s="223">
        <v>31</v>
      </c>
      <c r="E64" s="223">
        <v>46</v>
      </c>
      <c r="F64" s="223">
        <v>31</v>
      </c>
      <c r="G64" s="223">
        <v>30</v>
      </c>
      <c r="H64" s="223">
        <v>20</v>
      </c>
      <c r="I64" s="223">
        <v>46</v>
      </c>
      <c r="J64" s="223">
        <v>51</v>
      </c>
      <c r="K64" s="223">
        <v>33</v>
      </c>
      <c r="L64" s="223">
        <v>9</v>
      </c>
      <c r="M64" s="223">
        <v>33</v>
      </c>
      <c r="N64" s="223">
        <v>33</v>
      </c>
      <c r="O64" s="223">
        <v>65</v>
      </c>
      <c r="P64" s="223">
        <v>65</v>
      </c>
      <c r="Q64" s="223">
        <v>33</v>
      </c>
      <c r="R64" s="223">
        <v>17</v>
      </c>
      <c r="S64" s="223">
        <v>50</v>
      </c>
      <c r="T64" s="223">
        <v>61</v>
      </c>
      <c r="U64" s="223">
        <v>50</v>
      </c>
      <c r="V64" s="223">
        <v>17</v>
      </c>
      <c r="W64" s="223">
        <v>50</v>
      </c>
      <c r="X64" s="223">
        <v>65</v>
      </c>
      <c r="Y64" s="7">
        <f t="shared" si="0"/>
        <v>57</v>
      </c>
    </row>
    <row r="65" spans="2:25">
      <c r="B65" s="230">
        <v>59</v>
      </c>
      <c r="C65" s="223">
        <v>10</v>
      </c>
      <c r="D65" s="223">
        <v>32</v>
      </c>
      <c r="E65" s="223">
        <v>46</v>
      </c>
      <c r="F65" s="223">
        <v>31</v>
      </c>
      <c r="G65" s="223">
        <v>30</v>
      </c>
      <c r="H65" s="223">
        <v>20</v>
      </c>
      <c r="I65" s="223">
        <v>47</v>
      </c>
      <c r="J65" s="223">
        <v>52</v>
      </c>
      <c r="K65" s="223">
        <v>33</v>
      </c>
      <c r="L65" s="223">
        <v>9</v>
      </c>
      <c r="M65" s="223">
        <v>34</v>
      </c>
      <c r="N65" s="223">
        <v>34</v>
      </c>
      <c r="O65" s="223">
        <v>66</v>
      </c>
      <c r="P65" s="223">
        <v>66</v>
      </c>
      <c r="Q65" s="223">
        <v>34</v>
      </c>
      <c r="R65" s="223">
        <v>17</v>
      </c>
      <c r="S65" s="223">
        <v>51</v>
      </c>
      <c r="T65" s="223">
        <v>62</v>
      </c>
      <c r="U65" s="223">
        <v>51</v>
      </c>
      <c r="V65" s="223">
        <v>17</v>
      </c>
      <c r="W65" s="223">
        <v>51</v>
      </c>
      <c r="X65" s="223">
        <v>66</v>
      </c>
      <c r="Y65" s="7">
        <f t="shared" si="0"/>
        <v>58</v>
      </c>
    </row>
    <row r="66" spans="2:25">
      <c r="B66" s="230">
        <v>60</v>
      </c>
      <c r="C66" s="223">
        <v>11</v>
      </c>
      <c r="D66" s="223">
        <v>32</v>
      </c>
      <c r="E66" s="223">
        <v>47</v>
      </c>
      <c r="F66" s="223">
        <v>32</v>
      </c>
      <c r="G66" s="223">
        <v>31</v>
      </c>
      <c r="H66" s="223">
        <v>20</v>
      </c>
      <c r="I66" s="223">
        <v>47</v>
      </c>
      <c r="J66" s="223">
        <v>52</v>
      </c>
      <c r="K66" s="223">
        <v>34</v>
      </c>
      <c r="L66" s="223">
        <v>9</v>
      </c>
      <c r="M66" s="223">
        <v>34</v>
      </c>
      <c r="N66" s="223">
        <v>34</v>
      </c>
      <c r="O66" s="223">
        <v>67</v>
      </c>
      <c r="P66" s="223">
        <v>67</v>
      </c>
      <c r="Q66" s="223">
        <v>34</v>
      </c>
      <c r="R66" s="223">
        <v>17</v>
      </c>
      <c r="S66" s="223">
        <v>51</v>
      </c>
      <c r="T66" s="223">
        <v>63</v>
      </c>
      <c r="U66" s="223">
        <v>51</v>
      </c>
      <c r="V66" s="223">
        <v>17</v>
      </c>
      <c r="W66" s="223">
        <v>51</v>
      </c>
      <c r="X66" s="223">
        <v>67</v>
      </c>
      <c r="Y66" s="7">
        <f t="shared" si="0"/>
        <v>59</v>
      </c>
    </row>
    <row r="67" spans="2:25">
      <c r="B67" s="230">
        <v>61</v>
      </c>
      <c r="C67" s="223">
        <v>11</v>
      </c>
      <c r="D67" s="223">
        <v>33</v>
      </c>
      <c r="E67" s="223">
        <v>48</v>
      </c>
      <c r="F67" s="223">
        <v>32</v>
      </c>
      <c r="G67" s="223">
        <v>31</v>
      </c>
      <c r="H67" s="223">
        <v>20</v>
      </c>
      <c r="I67" s="223">
        <v>48</v>
      </c>
      <c r="J67" s="223">
        <v>53</v>
      </c>
      <c r="K67" s="223">
        <v>34</v>
      </c>
      <c r="L67" s="223">
        <v>10</v>
      </c>
      <c r="M67" s="223">
        <v>35</v>
      </c>
      <c r="N67" s="223">
        <v>35</v>
      </c>
      <c r="O67" s="223">
        <v>68</v>
      </c>
      <c r="P67" s="223">
        <v>68</v>
      </c>
      <c r="Q67" s="223">
        <v>35</v>
      </c>
      <c r="R67" s="223">
        <v>17</v>
      </c>
      <c r="S67" s="223">
        <v>52</v>
      </c>
      <c r="T67" s="223">
        <v>64</v>
      </c>
      <c r="U67" s="223">
        <v>52</v>
      </c>
      <c r="V67" s="223">
        <v>17</v>
      </c>
      <c r="W67" s="223">
        <v>52</v>
      </c>
      <c r="X67" s="223">
        <v>68</v>
      </c>
      <c r="Y67" s="7">
        <f t="shared" si="0"/>
        <v>60</v>
      </c>
    </row>
    <row r="68" spans="2:25">
      <c r="B68" s="230">
        <v>62</v>
      </c>
      <c r="C68" s="223">
        <v>11</v>
      </c>
      <c r="D68" s="223">
        <v>33</v>
      </c>
      <c r="E68" s="223">
        <v>48</v>
      </c>
      <c r="F68" s="223">
        <v>33</v>
      </c>
      <c r="G68" s="223">
        <v>32</v>
      </c>
      <c r="H68" s="223">
        <v>21</v>
      </c>
      <c r="I68" s="223">
        <v>49</v>
      </c>
      <c r="J68" s="223">
        <v>54</v>
      </c>
      <c r="K68" s="223">
        <v>35</v>
      </c>
      <c r="L68" s="223">
        <v>10</v>
      </c>
      <c r="M68" s="223">
        <v>35</v>
      </c>
      <c r="N68" s="223">
        <v>35</v>
      </c>
      <c r="O68" s="223">
        <v>68</v>
      </c>
      <c r="P68" s="223">
        <v>68</v>
      </c>
      <c r="Q68" s="223">
        <v>35</v>
      </c>
      <c r="R68" s="223">
        <v>18</v>
      </c>
      <c r="S68" s="223">
        <v>53</v>
      </c>
      <c r="T68" s="223">
        <v>65</v>
      </c>
      <c r="U68" s="223">
        <v>53</v>
      </c>
      <c r="V68" s="223">
        <v>18</v>
      </c>
      <c r="W68" s="223">
        <v>53</v>
      </c>
      <c r="X68" s="223">
        <v>68</v>
      </c>
      <c r="Y68" s="7">
        <f t="shared" si="0"/>
        <v>61</v>
      </c>
    </row>
    <row r="69" spans="2:25">
      <c r="B69" s="230">
        <v>63</v>
      </c>
      <c r="C69" s="223">
        <v>11</v>
      </c>
      <c r="D69" s="223">
        <v>34</v>
      </c>
      <c r="E69" s="223">
        <v>49</v>
      </c>
      <c r="F69" s="223">
        <v>33</v>
      </c>
      <c r="G69" s="223">
        <v>32</v>
      </c>
      <c r="H69" s="223">
        <v>21</v>
      </c>
      <c r="I69" s="223">
        <v>50</v>
      </c>
      <c r="J69" s="223">
        <v>55</v>
      </c>
      <c r="K69" s="223">
        <v>35</v>
      </c>
      <c r="L69" s="223">
        <v>10</v>
      </c>
      <c r="M69" s="223">
        <v>35</v>
      </c>
      <c r="N69" s="223">
        <v>35</v>
      </c>
      <c r="O69" s="223">
        <v>69</v>
      </c>
      <c r="P69" s="223">
        <v>69</v>
      </c>
      <c r="Q69" s="223">
        <v>35</v>
      </c>
      <c r="R69" s="223">
        <v>18</v>
      </c>
      <c r="S69" s="223">
        <v>53</v>
      </c>
      <c r="T69" s="223">
        <v>66</v>
      </c>
      <c r="U69" s="223">
        <v>53</v>
      </c>
      <c r="V69" s="223">
        <v>18</v>
      </c>
      <c r="W69" s="223">
        <v>53</v>
      </c>
      <c r="X69" s="223">
        <v>69</v>
      </c>
      <c r="Y69" s="7">
        <f t="shared" si="0"/>
        <v>62</v>
      </c>
    </row>
    <row r="70" spans="2:25">
      <c r="B70" s="230">
        <v>64</v>
      </c>
      <c r="C70" s="223">
        <v>11</v>
      </c>
      <c r="D70" s="223">
        <v>34</v>
      </c>
      <c r="E70" s="223">
        <v>50</v>
      </c>
      <c r="F70" s="223">
        <v>34</v>
      </c>
      <c r="G70" s="223">
        <v>33</v>
      </c>
      <c r="H70" s="223">
        <v>21</v>
      </c>
      <c r="I70" s="223">
        <v>50</v>
      </c>
      <c r="J70" s="223">
        <v>55</v>
      </c>
      <c r="K70" s="223">
        <v>36</v>
      </c>
      <c r="L70" s="223">
        <v>10</v>
      </c>
      <c r="M70" s="223">
        <v>36</v>
      </c>
      <c r="N70" s="223">
        <v>36</v>
      </c>
      <c r="O70" s="223">
        <v>70</v>
      </c>
      <c r="P70" s="223">
        <v>70</v>
      </c>
      <c r="Q70" s="223">
        <v>36</v>
      </c>
      <c r="R70" s="223">
        <v>18</v>
      </c>
      <c r="S70" s="223">
        <v>54</v>
      </c>
      <c r="T70" s="223">
        <v>67</v>
      </c>
      <c r="U70" s="223">
        <v>54</v>
      </c>
      <c r="V70" s="223">
        <v>18</v>
      </c>
      <c r="W70" s="223">
        <v>54</v>
      </c>
      <c r="X70" s="223">
        <v>70</v>
      </c>
      <c r="Y70" s="7">
        <f t="shared" si="0"/>
        <v>63</v>
      </c>
    </row>
    <row r="71" spans="2:25">
      <c r="B71" s="230">
        <v>65</v>
      </c>
      <c r="C71" s="223">
        <v>11</v>
      </c>
      <c r="D71" s="223">
        <v>35</v>
      </c>
      <c r="E71" s="223">
        <v>50</v>
      </c>
      <c r="F71" s="223">
        <v>34</v>
      </c>
      <c r="G71" s="223">
        <v>33</v>
      </c>
      <c r="H71" s="223">
        <v>21</v>
      </c>
      <c r="I71" s="223">
        <v>51</v>
      </c>
      <c r="J71" s="223">
        <v>56</v>
      </c>
      <c r="K71" s="223">
        <v>36</v>
      </c>
      <c r="L71" s="223">
        <v>10</v>
      </c>
      <c r="M71" s="223">
        <v>36</v>
      </c>
      <c r="N71" s="223">
        <v>36</v>
      </c>
      <c r="O71" s="223">
        <v>71</v>
      </c>
      <c r="P71" s="223">
        <v>71</v>
      </c>
      <c r="Q71" s="223">
        <v>36</v>
      </c>
      <c r="R71" s="223">
        <v>18</v>
      </c>
      <c r="S71" s="223">
        <v>54</v>
      </c>
      <c r="T71" s="223">
        <v>67</v>
      </c>
      <c r="U71" s="223">
        <v>54</v>
      </c>
      <c r="V71" s="223">
        <v>18</v>
      </c>
      <c r="W71" s="223">
        <v>54</v>
      </c>
      <c r="X71" s="223">
        <v>71</v>
      </c>
      <c r="Y71" s="7">
        <f t="shared" ref="Y71:Y105" si="1">B71-1</f>
        <v>64</v>
      </c>
    </row>
    <row r="72" spans="2:25">
      <c r="B72" s="230">
        <v>66</v>
      </c>
      <c r="C72" s="223">
        <v>11</v>
      </c>
      <c r="D72" s="223">
        <v>35</v>
      </c>
      <c r="E72" s="223">
        <v>51</v>
      </c>
      <c r="F72" s="223">
        <v>35</v>
      </c>
      <c r="G72" s="223">
        <v>34</v>
      </c>
      <c r="H72" s="223">
        <v>22</v>
      </c>
      <c r="I72" s="223">
        <v>52</v>
      </c>
      <c r="J72" s="223">
        <v>57</v>
      </c>
      <c r="K72" s="223">
        <v>36</v>
      </c>
      <c r="L72" s="223">
        <v>10</v>
      </c>
      <c r="M72" s="223">
        <v>37</v>
      </c>
      <c r="N72" s="223">
        <v>37</v>
      </c>
      <c r="O72" s="223">
        <v>72</v>
      </c>
      <c r="P72" s="223">
        <v>72</v>
      </c>
      <c r="Q72" s="223">
        <v>37</v>
      </c>
      <c r="R72" s="223">
        <v>18</v>
      </c>
      <c r="S72" s="223">
        <v>55</v>
      </c>
      <c r="T72" s="223">
        <v>68</v>
      </c>
      <c r="U72" s="223">
        <v>55</v>
      </c>
      <c r="V72" s="223">
        <v>18</v>
      </c>
      <c r="W72" s="223">
        <v>55</v>
      </c>
      <c r="X72" s="223">
        <v>72</v>
      </c>
      <c r="Y72" s="7">
        <f t="shared" si="1"/>
        <v>65</v>
      </c>
    </row>
    <row r="73" spans="2:25">
      <c r="B73" s="230">
        <v>67</v>
      </c>
      <c r="C73" s="223">
        <v>11</v>
      </c>
      <c r="D73" s="223">
        <v>35</v>
      </c>
      <c r="E73" s="223">
        <v>52</v>
      </c>
      <c r="F73" s="223">
        <v>35</v>
      </c>
      <c r="G73" s="223">
        <v>34</v>
      </c>
      <c r="H73" s="223">
        <v>22</v>
      </c>
      <c r="I73" s="223">
        <v>52</v>
      </c>
      <c r="J73" s="223">
        <v>57</v>
      </c>
      <c r="K73" s="223">
        <v>37</v>
      </c>
      <c r="L73" s="223">
        <v>10</v>
      </c>
      <c r="M73" s="223">
        <v>37</v>
      </c>
      <c r="N73" s="223">
        <v>37</v>
      </c>
      <c r="O73" s="223">
        <v>72</v>
      </c>
      <c r="P73" s="223">
        <v>72</v>
      </c>
      <c r="Q73" s="223">
        <v>37</v>
      </c>
      <c r="R73" s="223">
        <v>19</v>
      </c>
      <c r="S73" s="223">
        <v>56</v>
      </c>
      <c r="T73" s="223">
        <v>69</v>
      </c>
      <c r="U73" s="223">
        <v>56</v>
      </c>
      <c r="V73" s="223">
        <v>19</v>
      </c>
      <c r="W73" s="223">
        <v>56</v>
      </c>
      <c r="X73" s="223">
        <v>72</v>
      </c>
      <c r="Y73" s="7">
        <f t="shared" si="1"/>
        <v>66</v>
      </c>
    </row>
    <row r="74" spans="2:25">
      <c r="B74" s="230">
        <v>68</v>
      </c>
      <c r="C74" s="223">
        <v>11</v>
      </c>
      <c r="D74" s="223">
        <v>36</v>
      </c>
      <c r="E74" s="223">
        <v>52</v>
      </c>
      <c r="F74" s="223">
        <v>36</v>
      </c>
      <c r="G74" s="223">
        <v>35</v>
      </c>
      <c r="H74" s="223">
        <v>22</v>
      </c>
      <c r="I74" s="223">
        <v>53</v>
      </c>
      <c r="J74" s="223">
        <v>58</v>
      </c>
      <c r="K74" s="223">
        <v>37</v>
      </c>
      <c r="L74" s="223">
        <v>11</v>
      </c>
      <c r="M74" s="223">
        <v>37</v>
      </c>
      <c r="N74" s="223">
        <v>37</v>
      </c>
      <c r="O74" s="223">
        <v>73</v>
      </c>
      <c r="P74" s="223">
        <v>73</v>
      </c>
      <c r="Q74" s="223">
        <v>37</v>
      </c>
      <c r="R74" s="223">
        <v>19</v>
      </c>
      <c r="S74" s="223">
        <v>56</v>
      </c>
      <c r="T74" s="223">
        <v>70</v>
      </c>
      <c r="U74" s="223">
        <v>56</v>
      </c>
      <c r="V74" s="223">
        <v>19</v>
      </c>
      <c r="W74" s="223">
        <v>56</v>
      </c>
      <c r="X74" s="223">
        <v>73</v>
      </c>
      <c r="Y74" s="7">
        <f t="shared" si="1"/>
        <v>67</v>
      </c>
    </row>
    <row r="75" spans="2:25">
      <c r="B75" s="230">
        <v>69</v>
      </c>
      <c r="C75" s="223">
        <v>11</v>
      </c>
      <c r="D75" s="223">
        <v>36</v>
      </c>
      <c r="E75" s="223">
        <v>53</v>
      </c>
      <c r="F75" s="223">
        <v>36</v>
      </c>
      <c r="G75" s="223">
        <v>35</v>
      </c>
      <c r="H75" s="223">
        <v>22</v>
      </c>
      <c r="I75" s="223">
        <v>54</v>
      </c>
      <c r="J75" s="223">
        <v>59</v>
      </c>
      <c r="K75" s="223">
        <v>38</v>
      </c>
      <c r="L75" s="223">
        <v>11</v>
      </c>
      <c r="M75" s="223">
        <v>38</v>
      </c>
      <c r="N75" s="223">
        <v>38</v>
      </c>
      <c r="O75" s="223">
        <v>74</v>
      </c>
      <c r="P75" s="223">
        <v>74</v>
      </c>
      <c r="Q75" s="223">
        <v>38</v>
      </c>
      <c r="R75" s="223">
        <v>19</v>
      </c>
      <c r="S75" s="223">
        <v>57</v>
      </c>
      <c r="T75" s="223">
        <v>71</v>
      </c>
      <c r="U75" s="223">
        <v>57</v>
      </c>
      <c r="V75" s="223">
        <v>19</v>
      </c>
      <c r="W75" s="223">
        <v>57</v>
      </c>
      <c r="X75" s="223">
        <v>74</v>
      </c>
      <c r="Y75" s="7">
        <f t="shared" si="1"/>
        <v>68</v>
      </c>
    </row>
    <row r="76" spans="2:25">
      <c r="B76" s="230">
        <v>70</v>
      </c>
      <c r="C76" s="223">
        <v>12</v>
      </c>
      <c r="D76" s="223">
        <v>37</v>
      </c>
      <c r="E76" s="223">
        <v>54</v>
      </c>
      <c r="F76" s="223">
        <v>37</v>
      </c>
      <c r="G76" s="223">
        <v>36</v>
      </c>
      <c r="H76" s="223">
        <v>23</v>
      </c>
      <c r="I76" s="223">
        <v>54</v>
      </c>
      <c r="J76" s="223">
        <v>59</v>
      </c>
      <c r="K76" s="223">
        <v>38</v>
      </c>
      <c r="L76" s="223">
        <v>11</v>
      </c>
      <c r="M76" s="223">
        <v>38</v>
      </c>
      <c r="N76" s="223">
        <v>38</v>
      </c>
      <c r="O76" s="223">
        <v>75</v>
      </c>
      <c r="P76" s="223">
        <v>75</v>
      </c>
      <c r="Q76" s="223">
        <v>38</v>
      </c>
      <c r="R76" s="223">
        <v>19</v>
      </c>
      <c r="S76" s="223">
        <v>57</v>
      </c>
      <c r="T76" s="223">
        <v>72</v>
      </c>
      <c r="U76" s="223">
        <v>57</v>
      </c>
      <c r="V76" s="223">
        <v>19</v>
      </c>
      <c r="W76" s="223">
        <v>57</v>
      </c>
      <c r="X76" s="223">
        <v>75</v>
      </c>
      <c r="Y76" s="7">
        <f t="shared" si="1"/>
        <v>69</v>
      </c>
    </row>
    <row r="77" spans="2:25">
      <c r="B77" s="230">
        <v>71</v>
      </c>
      <c r="C77" s="223">
        <v>12</v>
      </c>
      <c r="D77" s="223">
        <v>37</v>
      </c>
      <c r="E77" s="223">
        <v>54</v>
      </c>
      <c r="F77" s="223">
        <v>37</v>
      </c>
      <c r="G77" s="223">
        <v>36</v>
      </c>
      <c r="H77" s="223">
        <v>23</v>
      </c>
      <c r="I77" s="223">
        <v>55</v>
      </c>
      <c r="J77" s="223">
        <v>60</v>
      </c>
      <c r="K77" s="223">
        <v>38</v>
      </c>
      <c r="L77" s="223">
        <v>11</v>
      </c>
      <c r="M77" s="223">
        <v>39</v>
      </c>
      <c r="N77" s="223">
        <v>39</v>
      </c>
      <c r="O77" s="223">
        <v>76</v>
      </c>
      <c r="P77" s="223">
        <v>76</v>
      </c>
      <c r="Q77" s="223">
        <v>39</v>
      </c>
      <c r="R77" s="223">
        <v>19</v>
      </c>
      <c r="S77" s="223">
        <v>58</v>
      </c>
      <c r="T77" s="223">
        <v>73</v>
      </c>
      <c r="U77" s="223">
        <v>58</v>
      </c>
      <c r="V77" s="223">
        <v>19</v>
      </c>
      <c r="W77" s="223">
        <v>58</v>
      </c>
      <c r="X77" s="223">
        <v>76</v>
      </c>
      <c r="Y77" s="7">
        <f t="shared" si="1"/>
        <v>70</v>
      </c>
    </row>
    <row r="78" spans="2:25">
      <c r="B78" s="230">
        <v>72</v>
      </c>
      <c r="C78" s="223">
        <v>12</v>
      </c>
      <c r="D78" s="223">
        <v>38</v>
      </c>
      <c r="E78" s="223">
        <v>55</v>
      </c>
      <c r="F78" s="223">
        <v>37</v>
      </c>
      <c r="G78" s="223">
        <v>36</v>
      </c>
      <c r="H78" s="223">
        <v>23</v>
      </c>
      <c r="I78" s="223">
        <v>56</v>
      </c>
      <c r="J78" s="223">
        <v>61</v>
      </c>
      <c r="K78" s="223">
        <v>39</v>
      </c>
      <c r="L78" s="223">
        <v>11</v>
      </c>
      <c r="M78" s="223">
        <v>39</v>
      </c>
      <c r="N78" s="223">
        <v>39</v>
      </c>
      <c r="O78" s="223">
        <v>76</v>
      </c>
      <c r="P78" s="223">
        <v>76</v>
      </c>
      <c r="Q78" s="223">
        <v>39</v>
      </c>
      <c r="R78" s="223">
        <v>20</v>
      </c>
      <c r="S78" s="223">
        <v>59</v>
      </c>
      <c r="T78" s="223">
        <v>74</v>
      </c>
      <c r="U78" s="223">
        <v>59</v>
      </c>
      <c r="V78" s="223">
        <v>20</v>
      </c>
      <c r="W78" s="223">
        <v>59</v>
      </c>
      <c r="X78" s="223">
        <v>76</v>
      </c>
      <c r="Y78" s="7">
        <f t="shared" si="1"/>
        <v>71</v>
      </c>
    </row>
    <row r="79" spans="2:25">
      <c r="B79" s="230">
        <v>73</v>
      </c>
      <c r="C79" s="223">
        <v>12</v>
      </c>
      <c r="D79" s="223">
        <v>38</v>
      </c>
      <c r="E79" s="223">
        <v>56</v>
      </c>
      <c r="F79" s="223">
        <v>38</v>
      </c>
      <c r="G79" s="223">
        <v>37</v>
      </c>
      <c r="H79" s="223">
        <v>23</v>
      </c>
      <c r="I79" s="223">
        <v>57</v>
      </c>
      <c r="J79" s="223">
        <v>62</v>
      </c>
      <c r="K79" s="223">
        <v>39</v>
      </c>
      <c r="L79" s="223">
        <v>11</v>
      </c>
      <c r="M79" s="223">
        <v>39</v>
      </c>
      <c r="N79" s="223">
        <v>39</v>
      </c>
      <c r="O79" s="223">
        <v>77</v>
      </c>
      <c r="P79" s="223">
        <v>77</v>
      </c>
      <c r="Q79" s="223">
        <v>39</v>
      </c>
      <c r="R79" s="223">
        <v>20</v>
      </c>
      <c r="S79" s="223">
        <v>59</v>
      </c>
      <c r="T79" s="223">
        <v>75</v>
      </c>
      <c r="U79" s="223">
        <v>59</v>
      </c>
      <c r="V79" s="223">
        <v>20</v>
      </c>
      <c r="W79" s="223">
        <v>59</v>
      </c>
      <c r="X79" s="223">
        <v>77</v>
      </c>
      <c r="Y79" s="7">
        <f t="shared" si="1"/>
        <v>72</v>
      </c>
    </row>
    <row r="80" spans="2:25">
      <c r="B80" s="230">
        <v>74</v>
      </c>
      <c r="C80" s="223">
        <v>12</v>
      </c>
      <c r="D80" s="223">
        <v>39</v>
      </c>
      <c r="E80" s="223">
        <v>56</v>
      </c>
      <c r="F80" s="223">
        <v>38</v>
      </c>
      <c r="G80" s="223">
        <v>37</v>
      </c>
      <c r="H80" s="223">
        <v>24</v>
      </c>
      <c r="I80" s="223">
        <v>57</v>
      </c>
      <c r="J80" s="223">
        <v>62</v>
      </c>
      <c r="K80" s="223">
        <v>40</v>
      </c>
      <c r="L80" s="223">
        <v>11</v>
      </c>
      <c r="M80" s="223">
        <v>40</v>
      </c>
      <c r="N80" s="223">
        <v>40</v>
      </c>
      <c r="O80" s="223">
        <v>78</v>
      </c>
      <c r="P80" s="223">
        <v>78</v>
      </c>
      <c r="Q80" s="223">
        <v>40</v>
      </c>
      <c r="R80" s="223">
        <v>20</v>
      </c>
      <c r="S80" s="223">
        <v>60</v>
      </c>
      <c r="T80" s="223">
        <v>76</v>
      </c>
      <c r="U80" s="223">
        <v>60</v>
      </c>
      <c r="V80" s="223">
        <v>20</v>
      </c>
      <c r="W80" s="223">
        <v>60</v>
      </c>
      <c r="X80" s="223">
        <v>78</v>
      </c>
      <c r="Y80" s="7">
        <f t="shared" si="1"/>
        <v>73</v>
      </c>
    </row>
    <row r="81" spans="2:25">
      <c r="B81" s="230">
        <v>75</v>
      </c>
      <c r="C81" s="223">
        <v>12</v>
      </c>
      <c r="D81" s="223">
        <v>39</v>
      </c>
      <c r="E81" s="223">
        <v>57</v>
      </c>
      <c r="F81" s="223">
        <v>39</v>
      </c>
      <c r="G81" s="223">
        <v>38</v>
      </c>
      <c r="H81" s="223">
        <v>24</v>
      </c>
      <c r="I81" s="223">
        <v>58</v>
      </c>
      <c r="J81" s="223">
        <v>63</v>
      </c>
      <c r="K81" s="223">
        <v>40</v>
      </c>
      <c r="L81" s="223">
        <v>12</v>
      </c>
      <c r="M81" s="223">
        <v>40</v>
      </c>
      <c r="N81" s="223">
        <v>40</v>
      </c>
      <c r="O81" s="223">
        <v>79</v>
      </c>
      <c r="P81" s="223">
        <v>79</v>
      </c>
      <c r="Q81" s="223">
        <v>40</v>
      </c>
      <c r="R81" s="223">
        <v>20</v>
      </c>
      <c r="S81" s="223">
        <v>60</v>
      </c>
      <c r="T81" s="223">
        <v>76</v>
      </c>
      <c r="U81" s="223">
        <v>60</v>
      </c>
      <c r="V81" s="223">
        <v>20</v>
      </c>
      <c r="W81" s="223">
        <v>60</v>
      </c>
      <c r="X81" s="223">
        <v>79</v>
      </c>
      <c r="Y81" s="7">
        <f t="shared" si="1"/>
        <v>74</v>
      </c>
    </row>
    <row r="82" spans="2:25">
      <c r="B82" s="230">
        <v>76</v>
      </c>
      <c r="C82" s="223">
        <v>12</v>
      </c>
      <c r="D82" s="223">
        <v>40</v>
      </c>
      <c r="E82" s="223">
        <v>58</v>
      </c>
      <c r="F82" s="223">
        <v>39</v>
      </c>
      <c r="G82" s="223">
        <v>38</v>
      </c>
      <c r="H82" s="223">
        <v>24</v>
      </c>
      <c r="I82" s="223">
        <v>59</v>
      </c>
      <c r="J82" s="223">
        <v>64</v>
      </c>
      <c r="K82" s="223">
        <v>40</v>
      </c>
      <c r="L82" s="223">
        <v>12</v>
      </c>
      <c r="M82" s="223">
        <v>41</v>
      </c>
      <c r="N82" s="223">
        <v>41</v>
      </c>
      <c r="O82" s="223">
        <v>80</v>
      </c>
      <c r="P82" s="223">
        <v>80</v>
      </c>
      <c r="Q82" s="223">
        <v>41</v>
      </c>
      <c r="R82" s="223">
        <v>20</v>
      </c>
      <c r="S82" s="223">
        <v>61</v>
      </c>
      <c r="T82" s="223">
        <v>77</v>
      </c>
      <c r="U82" s="223">
        <v>61</v>
      </c>
      <c r="V82" s="223">
        <v>20</v>
      </c>
      <c r="W82" s="223">
        <v>61</v>
      </c>
      <c r="X82" s="223">
        <v>80</v>
      </c>
      <c r="Y82" s="7">
        <f t="shared" si="1"/>
        <v>75</v>
      </c>
    </row>
    <row r="83" spans="2:25">
      <c r="B83" s="230">
        <v>77</v>
      </c>
      <c r="C83" s="223">
        <v>12</v>
      </c>
      <c r="D83" s="223">
        <v>40</v>
      </c>
      <c r="E83" s="223">
        <v>58</v>
      </c>
      <c r="F83" s="223">
        <v>40</v>
      </c>
      <c r="G83" s="223">
        <v>39</v>
      </c>
      <c r="H83" s="223">
        <v>24</v>
      </c>
      <c r="I83" s="223">
        <v>59</v>
      </c>
      <c r="J83" s="223">
        <v>64</v>
      </c>
      <c r="K83" s="223">
        <v>41</v>
      </c>
      <c r="L83" s="223">
        <v>12</v>
      </c>
      <c r="M83" s="223">
        <v>41</v>
      </c>
      <c r="N83" s="223">
        <v>41</v>
      </c>
      <c r="O83" s="223">
        <v>80</v>
      </c>
      <c r="P83" s="223">
        <v>80</v>
      </c>
      <c r="Q83" s="223">
        <v>41</v>
      </c>
      <c r="R83" s="223">
        <v>21</v>
      </c>
      <c r="S83" s="223">
        <v>62</v>
      </c>
      <c r="T83" s="223">
        <v>78</v>
      </c>
      <c r="U83" s="223">
        <v>62</v>
      </c>
      <c r="V83" s="223">
        <v>21</v>
      </c>
      <c r="W83" s="223">
        <v>62</v>
      </c>
      <c r="X83" s="223">
        <v>80</v>
      </c>
      <c r="Y83" s="7">
        <f t="shared" si="1"/>
        <v>76</v>
      </c>
    </row>
    <row r="84" spans="2:25">
      <c r="B84" s="230">
        <v>78</v>
      </c>
      <c r="C84" s="223">
        <v>12</v>
      </c>
      <c r="D84" s="223">
        <v>40</v>
      </c>
      <c r="E84" s="223">
        <v>59</v>
      </c>
      <c r="F84" s="223">
        <v>40</v>
      </c>
      <c r="G84" s="223">
        <v>39</v>
      </c>
      <c r="H84" s="223">
        <v>25</v>
      </c>
      <c r="I84" s="223">
        <v>60</v>
      </c>
      <c r="J84" s="223">
        <v>65</v>
      </c>
      <c r="K84" s="223">
        <v>41</v>
      </c>
      <c r="L84" s="223">
        <v>12</v>
      </c>
      <c r="M84" s="223">
        <v>42</v>
      </c>
      <c r="N84" s="223">
        <v>42</v>
      </c>
      <c r="O84" s="223">
        <v>81</v>
      </c>
      <c r="P84" s="223">
        <v>81</v>
      </c>
      <c r="Q84" s="223">
        <v>42</v>
      </c>
      <c r="R84" s="223">
        <v>21</v>
      </c>
      <c r="S84" s="223">
        <v>62</v>
      </c>
      <c r="T84" s="223">
        <v>79</v>
      </c>
      <c r="U84" s="223">
        <v>62</v>
      </c>
      <c r="V84" s="223">
        <v>21</v>
      </c>
      <c r="W84" s="223">
        <v>62</v>
      </c>
      <c r="X84" s="223">
        <v>81</v>
      </c>
      <c r="Y84" s="7">
        <f t="shared" si="1"/>
        <v>77</v>
      </c>
    </row>
    <row r="85" spans="2:25">
      <c r="B85" s="230">
        <v>79</v>
      </c>
      <c r="C85" s="223">
        <v>12</v>
      </c>
      <c r="D85" s="223">
        <v>41</v>
      </c>
      <c r="E85" s="223">
        <v>60</v>
      </c>
      <c r="F85" s="223">
        <v>41</v>
      </c>
      <c r="G85" s="223">
        <v>40</v>
      </c>
      <c r="H85" s="223">
        <v>25</v>
      </c>
      <c r="I85" s="223">
        <v>61</v>
      </c>
      <c r="J85" s="223">
        <v>66</v>
      </c>
      <c r="K85" s="223">
        <v>42</v>
      </c>
      <c r="L85" s="223">
        <v>12</v>
      </c>
      <c r="M85" s="223">
        <v>42</v>
      </c>
      <c r="N85" s="223">
        <v>42</v>
      </c>
      <c r="O85" s="223">
        <v>82</v>
      </c>
      <c r="P85" s="223">
        <v>82</v>
      </c>
      <c r="Q85" s="223">
        <v>42</v>
      </c>
      <c r="R85" s="223">
        <v>21</v>
      </c>
      <c r="S85" s="223">
        <v>63</v>
      </c>
      <c r="T85" s="223">
        <v>80</v>
      </c>
      <c r="U85" s="223">
        <v>63</v>
      </c>
      <c r="V85" s="223">
        <v>21</v>
      </c>
      <c r="W85" s="223">
        <v>63</v>
      </c>
      <c r="X85" s="223">
        <v>82</v>
      </c>
      <c r="Y85" s="7">
        <f t="shared" si="1"/>
        <v>78</v>
      </c>
    </row>
    <row r="86" spans="2:25">
      <c r="B86" s="230">
        <v>80</v>
      </c>
      <c r="C86" s="223">
        <v>13</v>
      </c>
      <c r="D86" s="223">
        <v>41</v>
      </c>
      <c r="E86" s="223">
        <v>60</v>
      </c>
      <c r="F86" s="223">
        <v>41</v>
      </c>
      <c r="G86" s="223">
        <v>40</v>
      </c>
      <c r="H86" s="223">
        <v>25</v>
      </c>
      <c r="I86" s="223">
        <v>62</v>
      </c>
      <c r="J86" s="223">
        <v>67</v>
      </c>
      <c r="K86" s="223">
        <v>42</v>
      </c>
      <c r="L86" s="223">
        <v>12</v>
      </c>
      <c r="M86" s="223">
        <v>42</v>
      </c>
      <c r="N86" s="223">
        <v>42</v>
      </c>
      <c r="O86" s="223">
        <v>83</v>
      </c>
      <c r="P86" s="223">
        <v>83</v>
      </c>
      <c r="Q86" s="223">
        <v>42</v>
      </c>
      <c r="R86" s="223">
        <v>21</v>
      </c>
      <c r="S86" s="223">
        <v>63</v>
      </c>
      <c r="T86" s="223">
        <v>81</v>
      </c>
      <c r="U86" s="223">
        <v>63</v>
      </c>
      <c r="V86" s="223">
        <v>21</v>
      </c>
      <c r="W86" s="223">
        <v>63</v>
      </c>
      <c r="X86" s="223">
        <v>83</v>
      </c>
      <c r="Y86" s="7">
        <f t="shared" si="1"/>
        <v>79</v>
      </c>
    </row>
    <row r="87" spans="2:25">
      <c r="B87" s="230">
        <v>81</v>
      </c>
      <c r="C87" s="223">
        <v>13</v>
      </c>
      <c r="D87" s="223">
        <v>42</v>
      </c>
      <c r="E87" s="223">
        <v>61</v>
      </c>
      <c r="F87" s="223">
        <v>42</v>
      </c>
      <c r="G87" s="223">
        <v>41</v>
      </c>
      <c r="H87" s="223">
        <v>25</v>
      </c>
      <c r="I87" s="223">
        <v>62</v>
      </c>
      <c r="J87" s="223">
        <v>67</v>
      </c>
      <c r="K87" s="223">
        <v>43</v>
      </c>
      <c r="L87" s="223">
        <v>12</v>
      </c>
      <c r="M87" s="223">
        <v>43</v>
      </c>
      <c r="N87" s="223">
        <v>43</v>
      </c>
      <c r="O87" s="223">
        <v>84</v>
      </c>
      <c r="P87" s="223">
        <v>84</v>
      </c>
      <c r="Q87" s="223">
        <v>43</v>
      </c>
      <c r="R87" s="223">
        <v>21</v>
      </c>
      <c r="S87" s="223">
        <v>64</v>
      </c>
      <c r="T87" s="223">
        <v>82</v>
      </c>
      <c r="U87" s="223">
        <v>64</v>
      </c>
      <c r="V87" s="223">
        <v>21</v>
      </c>
      <c r="W87" s="223">
        <v>64</v>
      </c>
      <c r="X87" s="223">
        <v>84</v>
      </c>
      <c r="Y87" s="7">
        <f t="shared" si="1"/>
        <v>80</v>
      </c>
    </row>
    <row r="88" spans="2:25">
      <c r="B88" s="230">
        <v>82</v>
      </c>
      <c r="C88" s="223">
        <v>13</v>
      </c>
      <c r="D88" s="223">
        <v>42</v>
      </c>
      <c r="E88" s="223">
        <v>62</v>
      </c>
      <c r="F88" s="223">
        <v>42</v>
      </c>
      <c r="G88" s="223">
        <v>41</v>
      </c>
      <c r="H88" s="223">
        <v>26</v>
      </c>
      <c r="I88" s="223">
        <v>63</v>
      </c>
      <c r="J88" s="223">
        <v>68</v>
      </c>
      <c r="K88" s="223">
        <v>43</v>
      </c>
      <c r="L88" s="223">
        <v>13</v>
      </c>
      <c r="M88" s="223">
        <v>43</v>
      </c>
      <c r="N88" s="223">
        <v>43</v>
      </c>
      <c r="O88" s="223">
        <v>84</v>
      </c>
      <c r="P88" s="223">
        <v>84</v>
      </c>
      <c r="Q88" s="223">
        <v>43</v>
      </c>
      <c r="R88" s="223">
        <v>22</v>
      </c>
      <c r="S88" s="223">
        <v>65</v>
      </c>
      <c r="T88" s="223">
        <v>83</v>
      </c>
      <c r="U88" s="223">
        <v>65</v>
      </c>
      <c r="V88" s="223">
        <v>22</v>
      </c>
      <c r="W88" s="223">
        <v>65</v>
      </c>
      <c r="X88" s="223">
        <v>84</v>
      </c>
      <c r="Y88" s="7">
        <f t="shared" si="1"/>
        <v>81</v>
      </c>
    </row>
    <row r="89" spans="2:25">
      <c r="B89" s="230">
        <v>83</v>
      </c>
      <c r="C89" s="223">
        <v>13</v>
      </c>
      <c r="D89" s="223">
        <v>43</v>
      </c>
      <c r="E89" s="223">
        <v>62</v>
      </c>
      <c r="F89" s="223">
        <v>43</v>
      </c>
      <c r="G89" s="223">
        <v>42</v>
      </c>
      <c r="H89" s="223">
        <v>26</v>
      </c>
      <c r="I89" s="223">
        <v>64</v>
      </c>
      <c r="J89" s="223">
        <v>69</v>
      </c>
      <c r="K89" s="223">
        <v>43</v>
      </c>
      <c r="L89" s="223">
        <v>13</v>
      </c>
      <c r="M89" s="223">
        <v>44</v>
      </c>
      <c r="N89" s="223">
        <v>44</v>
      </c>
      <c r="O89" s="223">
        <v>85</v>
      </c>
      <c r="P89" s="223">
        <v>85</v>
      </c>
      <c r="Q89" s="223">
        <v>44</v>
      </c>
      <c r="R89" s="223">
        <v>22</v>
      </c>
      <c r="S89" s="223">
        <v>65</v>
      </c>
      <c r="T89" s="223">
        <v>84</v>
      </c>
      <c r="U89" s="223">
        <v>65</v>
      </c>
      <c r="V89" s="223">
        <v>22</v>
      </c>
      <c r="W89" s="223">
        <v>65</v>
      </c>
      <c r="X89" s="223">
        <v>85</v>
      </c>
      <c r="Y89" s="7">
        <f t="shared" si="1"/>
        <v>82</v>
      </c>
    </row>
    <row r="90" spans="2:25">
      <c r="B90" s="230">
        <v>84</v>
      </c>
      <c r="C90" s="223">
        <v>13</v>
      </c>
      <c r="D90" s="223">
        <v>43</v>
      </c>
      <c r="E90" s="223">
        <v>63</v>
      </c>
      <c r="F90" s="223">
        <v>43</v>
      </c>
      <c r="G90" s="223">
        <v>42</v>
      </c>
      <c r="H90" s="223">
        <v>26</v>
      </c>
      <c r="I90" s="223">
        <v>64</v>
      </c>
      <c r="J90" s="223">
        <v>69</v>
      </c>
      <c r="K90" s="223">
        <v>44</v>
      </c>
      <c r="L90" s="223">
        <v>13</v>
      </c>
      <c r="M90" s="223">
        <v>44</v>
      </c>
      <c r="N90" s="223">
        <v>44</v>
      </c>
      <c r="O90" s="223">
        <v>86</v>
      </c>
      <c r="P90" s="223">
        <v>86</v>
      </c>
      <c r="Q90" s="223">
        <v>44</v>
      </c>
      <c r="R90" s="223">
        <v>22</v>
      </c>
      <c r="S90" s="223">
        <v>66</v>
      </c>
      <c r="T90" s="223">
        <v>85</v>
      </c>
      <c r="U90" s="223">
        <v>66</v>
      </c>
      <c r="V90" s="223">
        <v>22</v>
      </c>
      <c r="W90" s="223">
        <v>66</v>
      </c>
      <c r="X90" s="223">
        <v>86</v>
      </c>
      <c r="Y90" s="7">
        <f t="shared" si="1"/>
        <v>83</v>
      </c>
    </row>
    <row r="91" spans="2:25">
      <c r="B91" s="230">
        <v>85</v>
      </c>
      <c r="C91" s="223">
        <v>14</v>
      </c>
      <c r="D91" s="223">
        <v>44</v>
      </c>
      <c r="E91" s="223">
        <v>64</v>
      </c>
      <c r="F91" s="223">
        <v>43</v>
      </c>
      <c r="G91" s="223">
        <v>42</v>
      </c>
      <c r="H91" s="223">
        <v>26</v>
      </c>
      <c r="I91" s="223">
        <v>65</v>
      </c>
      <c r="J91" s="223">
        <v>70</v>
      </c>
      <c r="K91" s="223">
        <v>44</v>
      </c>
      <c r="L91" s="223">
        <v>13</v>
      </c>
      <c r="M91" s="223">
        <v>44</v>
      </c>
      <c r="N91" s="223">
        <v>44</v>
      </c>
      <c r="O91" s="223">
        <v>87</v>
      </c>
      <c r="P91" s="223">
        <v>87</v>
      </c>
      <c r="Q91" s="223">
        <v>44</v>
      </c>
      <c r="R91" s="223">
        <v>22</v>
      </c>
      <c r="S91" s="223">
        <v>67</v>
      </c>
      <c r="T91" s="223">
        <v>85</v>
      </c>
      <c r="U91" s="223">
        <v>67</v>
      </c>
      <c r="V91" s="223">
        <v>22</v>
      </c>
      <c r="W91" s="223">
        <v>67</v>
      </c>
      <c r="X91" s="223">
        <v>87</v>
      </c>
      <c r="Y91" s="7">
        <f t="shared" si="1"/>
        <v>84</v>
      </c>
    </row>
    <row r="92" spans="2:25">
      <c r="B92" s="230">
        <v>86</v>
      </c>
      <c r="C92" s="223">
        <v>14</v>
      </c>
      <c r="D92" s="223">
        <v>44</v>
      </c>
      <c r="E92" s="223">
        <v>64</v>
      </c>
      <c r="F92" s="223">
        <v>44</v>
      </c>
      <c r="G92" s="223">
        <v>43</v>
      </c>
      <c r="H92" s="223">
        <v>27</v>
      </c>
      <c r="I92" s="223">
        <v>66</v>
      </c>
      <c r="J92" s="223">
        <v>71</v>
      </c>
      <c r="K92" s="223">
        <v>45</v>
      </c>
      <c r="L92" s="223">
        <v>13</v>
      </c>
      <c r="M92" s="223">
        <v>45</v>
      </c>
      <c r="N92" s="223">
        <v>45</v>
      </c>
      <c r="O92" s="223">
        <v>88</v>
      </c>
      <c r="P92" s="223">
        <v>88</v>
      </c>
      <c r="Q92" s="223">
        <v>45</v>
      </c>
      <c r="R92" s="223">
        <v>22</v>
      </c>
      <c r="S92" s="223">
        <v>67</v>
      </c>
      <c r="T92" s="223">
        <v>86</v>
      </c>
      <c r="U92" s="223">
        <v>67</v>
      </c>
      <c r="V92" s="223">
        <v>22</v>
      </c>
      <c r="W92" s="223">
        <v>67</v>
      </c>
      <c r="X92" s="223">
        <v>88</v>
      </c>
      <c r="Y92" s="7">
        <f t="shared" si="1"/>
        <v>85</v>
      </c>
    </row>
    <row r="93" spans="2:25">
      <c r="B93" s="230">
        <v>87</v>
      </c>
      <c r="C93" s="223">
        <v>15</v>
      </c>
      <c r="D93" s="223">
        <v>45</v>
      </c>
      <c r="E93" s="223">
        <v>65</v>
      </c>
      <c r="F93" s="223">
        <v>44</v>
      </c>
      <c r="G93" s="223">
        <v>43</v>
      </c>
      <c r="H93" s="223">
        <v>27</v>
      </c>
      <c r="I93" s="223">
        <v>67</v>
      </c>
      <c r="J93" s="223">
        <v>72</v>
      </c>
      <c r="K93" s="223">
        <v>45</v>
      </c>
      <c r="L93" s="223">
        <v>13</v>
      </c>
      <c r="M93" s="223">
        <v>45</v>
      </c>
      <c r="N93" s="223">
        <v>45</v>
      </c>
      <c r="O93" s="223">
        <v>88</v>
      </c>
      <c r="P93" s="223">
        <v>88</v>
      </c>
      <c r="Q93" s="223">
        <v>45</v>
      </c>
      <c r="R93" s="223">
        <v>23</v>
      </c>
      <c r="S93" s="223">
        <v>68</v>
      </c>
      <c r="T93" s="223">
        <v>87</v>
      </c>
      <c r="U93" s="223">
        <v>68</v>
      </c>
      <c r="V93" s="223">
        <v>23</v>
      </c>
      <c r="W93" s="223">
        <v>68</v>
      </c>
      <c r="X93" s="223">
        <v>88</v>
      </c>
      <c r="Y93" s="7">
        <f t="shared" si="1"/>
        <v>86</v>
      </c>
    </row>
    <row r="94" spans="2:25">
      <c r="B94" s="230">
        <v>88</v>
      </c>
      <c r="C94" s="223">
        <v>22</v>
      </c>
      <c r="D94" s="223">
        <v>45</v>
      </c>
      <c r="E94" s="223">
        <v>66</v>
      </c>
      <c r="F94" s="223">
        <v>45</v>
      </c>
      <c r="G94" s="223">
        <v>44</v>
      </c>
      <c r="H94" s="223">
        <v>27</v>
      </c>
      <c r="I94" s="223">
        <v>67</v>
      </c>
      <c r="J94" s="223">
        <v>72</v>
      </c>
      <c r="K94" s="223">
        <v>45</v>
      </c>
      <c r="L94" s="223">
        <v>13</v>
      </c>
      <c r="M94" s="223">
        <v>46</v>
      </c>
      <c r="N94" s="223">
        <v>46</v>
      </c>
      <c r="O94" s="223">
        <v>89</v>
      </c>
      <c r="P94" s="223">
        <v>89</v>
      </c>
      <c r="Q94" s="223">
        <v>46</v>
      </c>
      <c r="R94" s="223">
        <v>23</v>
      </c>
      <c r="S94" s="223">
        <v>68</v>
      </c>
      <c r="T94" s="223">
        <v>88</v>
      </c>
      <c r="U94" s="223">
        <v>68</v>
      </c>
      <c r="V94" s="223">
        <v>23</v>
      </c>
      <c r="W94" s="223">
        <v>68</v>
      </c>
      <c r="X94" s="223">
        <v>89</v>
      </c>
      <c r="Y94" s="7">
        <f t="shared" si="1"/>
        <v>87</v>
      </c>
    </row>
    <row r="95" spans="2:25">
      <c r="B95" s="230">
        <v>89</v>
      </c>
      <c r="C95" s="223">
        <v>29</v>
      </c>
      <c r="D95" s="223">
        <v>45</v>
      </c>
      <c r="E95" s="223">
        <v>66</v>
      </c>
      <c r="F95" s="223">
        <v>45</v>
      </c>
      <c r="G95" s="223">
        <v>44</v>
      </c>
      <c r="H95" s="223">
        <v>27</v>
      </c>
      <c r="I95" s="223">
        <v>68</v>
      </c>
      <c r="J95" s="223">
        <v>73</v>
      </c>
      <c r="K95" s="223">
        <v>46</v>
      </c>
      <c r="L95" s="223">
        <v>14</v>
      </c>
      <c r="M95" s="223">
        <v>46</v>
      </c>
      <c r="N95" s="223">
        <v>46</v>
      </c>
      <c r="O95" s="223">
        <v>90</v>
      </c>
      <c r="P95" s="223">
        <v>90</v>
      </c>
      <c r="Q95" s="223">
        <v>46</v>
      </c>
      <c r="R95" s="223">
        <v>23</v>
      </c>
      <c r="S95" s="223">
        <v>69</v>
      </c>
      <c r="T95" s="223">
        <v>89</v>
      </c>
      <c r="U95" s="223">
        <v>69</v>
      </c>
      <c r="V95" s="223">
        <v>23</v>
      </c>
      <c r="W95" s="223">
        <v>69</v>
      </c>
      <c r="X95" s="223">
        <v>90</v>
      </c>
      <c r="Y95" s="7">
        <f t="shared" si="1"/>
        <v>88</v>
      </c>
    </row>
    <row r="96" spans="2:25">
      <c r="B96" s="230">
        <v>90</v>
      </c>
      <c r="C96" s="223">
        <v>36</v>
      </c>
      <c r="D96" s="223">
        <v>46</v>
      </c>
      <c r="E96" s="223">
        <v>67</v>
      </c>
      <c r="F96" s="223">
        <v>46</v>
      </c>
      <c r="G96" s="223">
        <v>45</v>
      </c>
      <c r="H96" s="223">
        <v>28</v>
      </c>
      <c r="I96" s="223">
        <v>69</v>
      </c>
      <c r="J96" s="223">
        <v>74</v>
      </c>
      <c r="K96" s="223">
        <v>46</v>
      </c>
      <c r="L96" s="223">
        <v>14</v>
      </c>
      <c r="M96" s="223">
        <v>46</v>
      </c>
      <c r="N96" s="223">
        <v>46</v>
      </c>
      <c r="O96" s="223">
        <v>91</v>
      </c>
      <c r="P96" s="223">
        <v>91</v>
      </c>
      <c r="Q96" s="223">
        <v>46</v>
      </c>
      <c r="R96" s="223">
        <v>23</v>
      </c>
      <c r="S96" s="223">
        <v>70</v>
      </c>
      <c r="T96" s="223">
        <v>90</v>
      </c>
      <c r="U96" s="223">
        <v>70</v>
      </c>
      <c r="V96" s="223">
        <v>23</v>
      </c>
      <c r="W96" s="223">
        <v>70</v>
      </c>
      <c r="X96" s="223">
        <v>91</v>
      </c>
      <c r="Y96" s="7">
        <f t="shared" si="1"/>
        <v>89</v>
      </c>
    </row>
    <row r="97" spans="2:25">
      <c r="B97" s="230">
        <v>91</v>
      </c>
      <c r="C97" s="223">
        <v>43</v>
      </c>
      <c r="D97" s="223">
        <v>46</v>
      </c>
      <c r="E97" s="223">
        <v>68</v>
      </c>
      <c r="F97" s="223">
        <v>46</v>
      </c>
      <c r="G97" s="223">
        <v>45</v>
      </c>
      <c r="H97" s="223">
        <v>28</v>
      </c>
      <c r="I97" s="223">
        <v>69</v>
      </c>
      <c r="J97" s="223">
        <v>74</v>
      </c>
      <c r="K97" s="223">
        <v>47</v>
      </c>
      <c r="L97" s="223">
        <v>14</v>
      </c>
      <c r="M97" s="223">
        <v>47</v>
      </c>
      <c r="N97" s="223">
        <v>47</v>
      </c>
      <c r="O97" s="223">
        <v>92</v>
      </c>
      <c r="P97" s="223">
        <v>92</v>
      </c>
      <c r="Q97" s="223">
        <v>47</v>
      </c>
      <c r="R97" s="223">
        <v>23</v>
      </c>
      <c r="S97" s="223">
        <v>70</v>
      </c>
      <c r="T97" s="223">
        <v>91</v>
      </c>
      <c r="U97" s="223">
        <v>70</v>
      </c>
      <c r="V97" s="223">
        <v>23</v>
      </c>
      <c r="W97" s="223">
        <v>70</v>
      </c>
      <c r="X97" s="223">
        <v>92</v>
      </c>
      <c r="Y97" s="7">
        <f t="shared" si="1"/>
        <v>90</v>
      </c>
    </row>
    <row r="98" spans="2:25">
      <c r="B98" s="230">
        <v>92</v>
      </c>
      <c r="C98" s="223">
        <v>50</v>
      </c>
      <c r="D98" s="223">
        <v>47</v>
      </c>
      <c r="E98" s="223">
        <v>68</v>
      </c>
      <c r="F98" s="223">
        <v>47</v>
      </c>
      <c r="G98" s="223">
        <v>46</v>
      </c>
      <c r="H98" s="223">
        <v>28</v>
      </c>
      <c r="I98" s="223">
        <v>70</v>
      </c>
      <c r="J98" s="223">
        <v>75</v>
      </c>
      <c r="K98" s="223">
        <v>47</v>
      </c>
      <c r="L98" s="223">
        <v>14</v>
      </c>
      <c r="M98" s="223">
        <v>47</v>
      </c>
      <c r="N98" s="223">
        <v>47</v>
      </c>
      <c r="O98" s="223">
        <v>92</v>
      </c>
      <c r="P98" s="223">
        <v>92</v>
      </c>
      <c r="Q98" s="223">
        <v>47</v>
      </c>
      <c r="R98" s="223">
        <v>24</v>
      </c>
      <c r="S98" s="223">
        <v>71</v>
      </c>
      <c r="T98" s="223">
        <v>92</v>
      </c>
      <c r="U98" s="223">
        <v>71</v>
      </c>
      <c r="V98" s="223">
        <v>24</v>
      </c>
      <c r="W98" s="223">
        <v>71</v>
      </c>
      <c r="X98" s="223">
        <v>92</v>
      </c>
      <c r="Y98" s="7">
        <f t="shared" si="1"/>
        <v>91</v>
      </c>
    </row>
    <row r="99" spans="2:25">
      <c r="B99" s="230">
        <v>93</v>
      </c>
      <c r="C99" s="223">
        <v>57</v>
      </c>
      <c r="D99" s="223">
        <v>47</v>
      </c>
      <c r="E99" s="223">
        <v>69</v>
      </c>
      <c r="F99" s="223">
        <v>47</v>
      </c>
      <c r="G99" s="223">
        <v>46</v>
      </c>
      <c r="H99" s="223">
        <v>28</v>
      </c>
      <c r="I99" s="223">
        <v>71</v>
      </c>
      <c r="J99" s="223">
        <v>76</v>
      </c>
      <c r="K99" s="223">
        <v>48</v>
      </c>
      <c r="L99" s="223">
        <v>14</v>
      </c>
      <c r="M99" s="223">
        <v>48</v>
      </c>
      <c r="N99" s="223">
        <v>48</v>
      </c>
      <c r="O99" s="223">
        <v>93</v>
      </c>
      <c r="P99" s="223">
        <v>93</v>
      </c>
      <c r="Q99" s="223">
        <v>48</v>
      </c>
      <c r="R99" s="223">
        <v>24</v>
      </c>
      <c r="S99" s="223">
        <v>71</v>
      </c>
      <c r="T99" s="223">
        <v>93</v>
      </c>
      <c r="U99" s="223">
        <v>71</v>
      </c>
      <c r="V99" s="223">
        <v>24</v>
      </c>
      <c r="W99" s="223">
        <v>71</v>
      </c>
      <c r="X99" s="223">
        <v>93</v>
      </c>
      <c r="Y99" s="7">
        <f t="shared" si="1"/>
        <v>92</v>
      </c>
    </row>
    <row r="100" spans="2:25">
      <c r="B100" s="230">
        <v>94</v>
      </c>
      <c r="C100" s="223">
        <v>64</v>
      </c>
      <c r="D100" s="223">
        <v>48</v>
      </c>
      <c r="E100" s="223">
        <v>70</v>
      </c>
      <c r="F100" s="223">
        <v>48</v>
      </c>
      <c r="G100" s="223">
        <v>47</v>
      </c>
      <c r="H100" s="223">
        <v>29</v>
      </c>
      <c r="I100" s="223">
        <v>71</v>
      </c>
      <c r="J100" s="223">
        <v>76</v>
      </c>
      <c r="K100" s="223">
        <v>48</v>
      </c>
      <c r="L100" s="223">
        <v>14</v>
      </c>
      <c r="M100" s="223">
        <v>48</v>
      </c>
      <c r="N100" s="223">
        <v>48</v>
      </c>
      <c r="O100" s="223">
        <v>94</v>
      </c>
      <c r="P100" s="223">
        <v>94</v>
      </c>
      <c r="Q100" s="223">
        <v>48</v>
      </c>
      <c r="R100" s="223">
        <v>24</v>
      </c>
      <c r="S100" s="223">
        <v>72</v>
      </c>
      <c r="T100" s="223">
        <v>94</v>
      </c>
      <c r="U100" s="223">
        <v>72</v>
      </c>
      <c r="V100" s="223">
        <v>24</v>
      </c>
      <c r="W100" s="223">
        <v>72</v>
      </c>
      <c r="X100" s="223">
        <v>94</v>
      </c>
      <c r="Y100" s="7">
        <f t="shared" si="1"/>
        <v>93</v>
      </c>
    </row>
    <row r="101" spans="2:25">
      <c r="B101" s="230">
        <v>95</v>
      </c>
      <c r="C101" s="223">
        <v>71</v>
      </c>
      <c r="D101" s="223">
        <v>48</v>
      </c>
      <c r="E101" s="223">
        <v>70</v>
      </c>
      <c r="F101" s="223">
        <v>48</v>
      </c>
      <c r="G101" s="223">
        <v>47</v>
      </c>
      <c r="H101" s="223">
        <v>29</v>
      </c>
      <c r="I101" s="223">
        <v>72</v>
      </c>
      <c r="J101" s="223">
        <v>77</v>
      </c>
      <c r="K101" s="223">
        <v>48</v>
      </c>
      <c r="L101" s="223">
        <v>14</v>
      </c>
      <c r="M101" s="223">
        <v>48</v>
      </c>
      <c r="N101" s="223">
        <v>48</v>
      </c>
      <c r="O101" s="223">
        <v>95</v>
      </c>
      <c r="P101" s="223">
        <v>95</v>
      </c>
      <c r="Q101" s="223">
        <v>48</v>
      </c>
      <c r="R101" s="223">
        <v>24</v>
      </c>
      <c r="S101" s="223">
        <v>73</v>
      </c>
      <c r="T101" s="223">
        <v>94</v>
      </c>
      <c r="U101" s="223">
        <v>73</v>
      </c>
      <c r="V101" s="223">
        <v>24</v>
      </c>
      <c r="W101" s="223">
        <v>73</v>
      </c>
      <c r="X101" s="223">
        <v>95</v>
      </c>
      <c r="Y101" s="7">
        <f t="shared" si="1"/>
        <v>94</v>
      </c>
    </row>
    <row r="102" spans="2:25">
      <c r="B102" s="230">
        <v>96</v>
      </c>
      <c r="C102" s="223">
        <v>78</v>
      </c>
      <c r="D102" s="223">
        <v>49</v>
      </c>
      <c r="E102" s="223">
        <v>71</v>
      </c>
      <c r="F102" s="223">
        <v>49</v>
      </c>
      <c r="G102" s="223">
        <v>48</v>
      </c>
      <c r="H102" s="223">
        <v>29</v>
      </c>
      <c r="I102" s="223">
        <v>73</v>
      </c>
      <c r="J102" s="223">
        <v>78</v>
      </c>
      <c r="K102" s="223">
        <v>49</v>
      </c>
      <c r="L102" s="223">
        <v>15</v>
      </c>
      <c r="M102" s="223">
        <v>49</v>
      </c>
      <c r="N102" s="223">
        <v>49</v>
      </c>
      <c r="O102" s="223">
        <v>96</v>
      </c>
      <c r="P102" s="223">
        <v>96</v>
      </c>
      <c r="Q102" s="223">
        <v>49</v>
      </c>
      <c r="R102" s="223">
        <v>24</v>
      </c>
      <c r="S102" s="223">
        <v>73</v>
      </c>
      <c r="T102" s="223">
        <v>95</v>
      </c>
      <c r="U102" s="223">
        <v>73</v>
      </c>
      <c r="V102" s="223">
        <v>24</v>
      </c>
      <c r="W102" s="223">
        <v>73</v>
      </c>
      <c r="X102" s="223">
        <v>96</v>
      </c>
      <c r="Y102" s="7">
        <f t="shared" si="1"/>
        <v>95</v>
      </c>
    </row>
    <row r="103" spans="2:25">
      <c r="B103" s="230">
        <v>97</v>
      </c>
      <c r="C103" s="223">
        <v>85</v>
      </c>
      <c r="D103" s="223">
        <v>49</v>
      </c>
      <c r="E103" s="223">
        <v>72</v>
      </c>
      <c r="F103" s="223">
        <v>49</v>
      </c>
      <c r="G103" s="223">
        <v>48</v>
      </c>
      <c r="H103" s="223">
        <v>29</v>
      </c>
      <c r="I103" s="223">
        <v>74</v>
      </c>
      <c r="J103" s="223">
        <v>79</v>
      </c>
      <c r="K103" s="223">
        <v>49</v>
      </c>
      <c r="L103" s="223">
        <v>15</v>
      </c>
      <c r="M103" s="223">
        <v>49</v>
      </c>
      <c r="N103" s="223">
        <v>49</v>
      </c>
      <c r="O103" s="223">
        <v>96</v>
      </c>
      <c r="P103" s="223">
        <v>96</v>
      </c>
      <c r="Q103" s="223">
        <v>49</v>
      </c>
      <c r="R103" s="223">
        <v>25</v>
      </c>
      <c r="S103" s="223">
        <v>74</v>
      </c>
      <c r="T103" s="223">
        <v>96</v>
      </c>
      <c r="U103" s="223">
        <v>74</v>
      </c>
      <c r="V103" s="223">
        <v>25</v>
      </c>
      <c r="W103" s="223">
        <v>74</v>
      </c>
      <c r="X103" s="223">
        <v>96</v>
      </c>
      <c r="Y103" s="7">
        <f t="shared" si="1"/>
        <v>96</v>
      </c>
    </row>
    <row r="104" spans="2:25">
      <c r="B104" s="230">
        <v>98</v>
      </c>
      <c r="C104" s="223">
        <v>92</v>
      </c>
      <c r="D104" s="223">
        <v>50</v>
      </c>
      <c r="E104" s="223">
        <v>72</v>
      </c>
      <c r="F104" s="223">
        <v>50</v>
      </c>
      <c r="G104" s="223">
        <v>49</v>
      </c>
      <c r="H104" s="223">
        <v>30</v>
      </c>
      <c r="I104" s="223">
        <v>74</v>
      </c>
      <c r="J104" s="223">
        <v>79</v>
      </c>
      <c r="K104" s="223">
        <v>50</v>
      </c>
      <c r="L104" s="223">
        <v>15</v>
      </c>
      <c r="M104" s="223">
        <v>50</v>
      </c>
      <c r="N104" s="223">
        <v>50</v>
      </c>
      <c r="O104" s="223">
        <v>97</v>
      </c>
      <c r="P104" s="223">
        <v>97</v>
      </c>
      <c r="Q104" s="223">
        <v>50</v>
      </c>
      <c r="R104" s="223">
        <v>25</v>
      </c>
      <c r="S104" s="223">
        <v>74</v>
      </c>
      <c r="T104" s="223">
        <v>97</v>
      </c>
      <c r="U104" s="223">
        <v>74</v>
      </c>
      <c r="V104" s="223">
        <v>25</v>
      </c>
      <c r="W104" s="223">
        <v>74</v>
      </c>
      <c r="X104" s="223">
        <v>97</v>
      </c>
      <c r="Y104" s="7">
        <f t="shared" si="1"/>
        <v>97</v>
      </c>
    </row>
    <row r="105" spans="2:25">
      <c r="B105" s="230">
        <v>99</v>
      </c>
      <c r="C105" s="223">
        <v>99</v>
      </c>
      <c r="D105" s="223">
        <v>50</v>
      </c>
      <c r="E105" s="223">
        <v>73</v>
      </c>
      <c r="F105" s="223">
        <v>50</v>
      </c>
      <c r="G105" s="223">
        <v>49</v>
      </c>
      <c r="H105" s="223">
        <v>30</v>
      </c>
      <c r="I105" s="223">
        <v>75</v>
      </c>
      <c r="J105" s="223">
        <v>80</v>
      </c>
      <c r="K105" s="223">
        <v>50</v>
      </c>
      <c r="L105" s="223">
        <v>15</v>
      </c>
      <c r="M105" s="223">
        <v>50</v>
      </c>
      <c r="N105" s="223">
        <v>50</v>
      </c>
      <c r="O105" s="223">
        <v>98</v>
      </c>
      <c r="P105" s="223">
        <v>98</v>
      </c>
      <c r="Q105" s="223">
        <v>50</v>
      </c>
      <c r="R105" s="223">
        <v>25</v>
      </c>
      <c r="S105" s="223">
        <v>75</v>
      </c>
      <c r="T105" s="223">
        <v>98</v>
      </c>
      <c r="U105" s="223">
        <v>75</v>
      </c>
      <c r="V105" s="223">
        <v>25</v>
      </c>
      <c r="W105" s="223">
        <v>75</v>
      </c>
      <c r="X105" s="223">
        <v>98</v>
      </c>
      <c r="Y105" s="7">
        <f t="shared" si="1"/>
        <v>98</v>
      </c>
    </row>
  </sheetData>
  <sheetProtection sheet="1" objects="1"/>
  <mergeCells count="6">
    <mergeCell ref="B4:B5"/>
    <mergeCell ref="D4:H4"/>
    <mergeCell ref="I4:L4"/>
    <mergeCell ref="M4:S4"/>
    <mergeCell ref="T4:V4"/>
    <mergeCell ref="W4:X4"/>
  </mergeCells>
  <phoneticPr fontId="11"/>
  <pageMargins left="0.69930555555555596" right="0.69930555555555596"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03"/>
  <sheetViews>
    <sheetView workbookViewId="0">
      <pane ySplit="4" topLeftCell="A5" activePane="bottomLeft" state="frozen"/>
      <selection pane="bottomLeft" activeCell="B3" sqref="B3"/>
    </sheetView>
  </sheetViews>
  <sheetFormatPr defaultColWidth="9" defaultRowHeight="15.75"/>
  <cols>
    <col min="1" max="1" width="2.5" style="1" customWidth="1"/>
    <col min="2" max="10" width="3.5" style="1" customWidth="1"/>
    <col min="11" max="11" width="3.5" style="1" hidden="1" customWidth="1"/>
    <col min="12" max="12" width="9" style="1"/>
    <col min="13" max="13" width="13.75" style="1" customWidth="1"/>
    <col min="14" max="14" width="6" style="1" customWidth="1"/>
    <col min="15" max="16384" width="9" style="1"/>
  </cols>
  <sheetData>
    <row r="1" spans="1:14">
      <c r="A1" s="2" t="s">
        <v>274</v>
      </c>
    </row>
    <row r="3" spans="1:14">
      <c r="B3" s="2" t="s">
        <v>144</v>
      </c>
      <c r="M3" s="2" t="s">
        <v>145</v>
      </c>
    </row>
    <row r="4" spans="1:14">
      <c r="B4" s="8" t="s">
        <v>26</v>
      </c>
      <c r="C4" s="9" t="s">
        <v>146</v>
      </c>
      <c r="D4" s="9" t="s">
        <v>147</v>
      </c>
      <c r="E4" s="9" t="s">
        <v>148</v>
      </c>
      <c r="F4" s="9" t="s">
        <v>149</v>
      </c>
      <c r="G4" s="9" t="s">
        <v>150</v>
      </c>
      <c r="H4" s="9" t="s">
        <v>151</v>
      </c>
      <c r="I4" s="9" t="s">
        <v>152</v>
      </c>
      <c r="J4" s="9" t="s">
        <v>153</v>
      </c>
      <c r="K4" s="12" t="s">
        <v>154</v>
      </c>
      <c r="M4" s="13" t="s">
        <v>27</v>
      </c>
      <c r="N4" s="13" t="s">
        <v>32</v>
      </c>
    </row>
    <row r="5" spans="1:14">
      <c r="B5" s="10">
        <v>1</v>
      </c>
      <c r="C5" s="11">
        <v>5</v>
      </c>
      <c r="D5" s="11">
        <v>5</v>
      </c>
      <c r="E5" s="11">
        <v>5</v>
      </c>
      <c r="F5" s="11">
        <v>5</v>
      </c>
      <c r="G5" s="11">
        <v>5</v>
      </c>
      <c r="H5" s="11">
        <v>5</v>
      </c>
      <c r="I5" s="11">
        <v>5</v>
      </c>
      <c r="J5" s="11">
        <v>5</v>
      </c>
      <c r="K5" s="12">
        <f t="shared" ref="K5:K36" si="0">B5-1</f>
        <v>0</v>
      </c>
      <c r="M5" s="14" t="s">
        <v>40</v>
      </c>
      <c r="N5" s="15" t="s">
        <v>148</v>
      </c>
    </row>
    <row r="6" spans="1:14">
      <c r="B6" s="10">
        <v>2</v>
      </c>
      <c r="C6" s="11">
        <v>5</v>
      </c>
      <c r="D6" s="11">
        <v>5</v>
      </c>
      <c r="E6" s="11">
        <v>5</v>
      </c>
      <c r="F6" s="11">
        <v>6</v>
      </c>
      <c r="G6" s="11">
        <v>5</v>
      </c>
      <c r="H6" s="11">
        <v>5</v>
      </c>
      <c r="I6" s="11">
        <v>5</v>
      </c>
      <c r="J6" s="11">
        <v>5</v>
      </c>
      <c r="K6" s="12">
        <f t="shared" si="0"/>
        <v>1</v>
      </c>
      <c r="M6" s="14" t="s">
        <v>50</v>
      </c>
      <c r="N6" s="15" t="s">
        <v>149</v>
      </c>
    </row>
    <row r="7" spans="1:14">
      <c r="B7" s="10">
        <v>3</v>
      </c>
      <c r="C7" s="11">
        <v>5</v>
      </c>
      <c r="D7" s="11">
        <v>5</v>
      </c>
      <c r="E7" s="11">
        <v>5</v>
      </c>
      <c r="F7" s="11">
        <v>6</v>
      </c>
      <c r="G7" s="11">
        <v>5</v>
      </c>
      <c r="H7" s="11">
        <v>6</v>
      </c>
      <c r="I7" s="11">
        <v>5</v>
      </c>
      <c r="J7" s="11">
        <v>5</v>
      </c>
      <c r="K7" s="12">
        <f t="shared" si="0"/>
        <v>2</v>
      </c>
      <c r="M7" s="14" t="s">
        <v>155</v>
      </c>
      <c r="N7" s="15" t="s">
        <v>150</v>
      </c>
    </row>
    <row r="8" spans="1:14">
      <c r="B8" s="10">
        <v>4</v>
      </c>
      <c r="C8" s="11">
        <v>5</v>
      </c>
      <c r="D8" s="11">
        <v>5</v>
      </c>
      <c r="E8" s="11">
        <v>6</v>
      </c>
      <c r="F8" s="11">
        <v>7</v>
      </c>
      <c r="G8" s="11">
        <v>6</v>
      </c>
      <c r="H8" s="11">
        <v>6</v>
      </c>
      <c r="I8" s="11">
        <v>6</v>
      </c>
      <c r="J8" s="11">
        <v>5</v>
      </c>
      <c r="K8" s="12">
        <f t="shared" si="0"/>
        <v>3</v>
      </c>
      <c r="M8" s="14" t="s">
        <v>156</v>
      </c>
      <c r="N8" s="15" t="s">
        <v>149</v>
      </c>
    </row>
    <row r="9" spans="1:14">
      <c r="B9" s="10">
        <v>5</v>
      </c>
      <c r="C9" s="11">
        <v>5</v>
      </c>
      <c r="D9" s="11">
        <v>6</v>
      </c>
      <c r="E9" s="11">
        <v>7</v>
      </c>
      <c r="F9" s="11">
        <v>7</v>
      </c>
      <c r="G9" s="11">
        <v>7</v>
      </c>
      <c r="H9" s="11">
        <v>7</v>
      </c>
      <c r="I9" s="11">
        <v>7</v>
      </c>
      <c r="J9" s="11">
        <v>5</v>
      </c>
      <c r="K9" s="12">
        <f t="shared" si="0"/>
        <v>4</v>
      </c>
      <c r="M9" s="14" t="s">
        <v>157</v>
      </c>
      <c r="N9" s="15" t="s">
        <v>149</v>
      </c>
    </row>
    <row r="10" spans="1:14">
      <c r="B10" s="10">
        <v>6</v>
      </c>
      <c r="C10" s="11">
        <v>6</v>
      </c>
      <c r="D10" s="11">
        <v>6</v>
      </c>
      <c r="E10" s="11">
        <v>8</v>
      </c>
      <c r="F10" s="11">
        <v>8</v>
      </c>
      <c r="G10" s="11">
        <v>7</v>
      </c>
      <c r="H10" s="11">
        <v>8</v>
      </c>
      <c r="I10" s="11">
        <v>8</v>
      </c>
      <c r="J10" s="11">
        <v>6</v>
      </c>
      <c r="K10" s="12">
        <f t="shared" si="0"/>
        <v>5</v>
      </c>
      <c r="M10" s="14" t="s">
        <v>158</v>
      </c>
      <c r="N10" s="15" t="s">
        <v>149</v>
      </c>
    </row>
    <row r="11" spans="1:14">
      <c r="B11" s="10">
        <v>7</v>
      </c>
      <c r="C11" s="11">
        <v>6</v>
      </c>
      <c r="D11" s="11">
        <v>7</v>
      </c>
      <c r="E11" s="11">
        <v>9</v>
      </c>
      <c r="F11" s="11">
        <v>9</v>
      </c>
      <c r="G11" s="11">
        <v>8</v>
      </c>
      <c r="H11" s="11">
        <v>9</v>
      </c>
      <c r="I11" s="11">
        <v>9</v>
      </c>
      <c r="J11" s="11">
        <v>6</v>
      </c>
      <c r="K11" s="12">
        <f t="shared" si="0"/>
        <v>6</v>
      </c>
      <c r="M11" s="14" t="s">
        <v>159</v>
      </c>
      <c r="N11" s="15" t="s">
        <v>149</v>
      </c>
    </row>
    <row r="12" spans="1:14">
      <c r="B12" s="10">
        <v>8</v>
      </c>
      <c r="C12" s="11">
        <v>7</v>
      </c>
      <c r="D12" s="11">
        <v>8</v>
      </c>
      <c r="E12" s="11">
        <v>9</v>
      </c>
      <c r="F12" s="11">
        <v>9</v>
      </c>
      <c r="G12" s="11">
        <v>9</v>
      </c>
      <c r="H12" s="11">
        <v>10</v>
      </c>
      <c r="I12" s="11">
        <v>10</v>
      </c>
      <c r="J12" s="11">
        <v>6</v>
      </c>
      <c r="K12" s="12">
        <f t="shared" si="0"/>
        <v>7</v>
      </c>
      <c r="M12" s="14" t="s">
        <v>66</v>
      </c>
      <c r="N12" s="15" t="s">
        <v>151</v>
      </c>
    </row>
    <row r="13" spans="1:14">
      <c r="B13" s="10">
        <v>9</v>
      </c>
      <c r="C13" s="11">
        <v>8</v>
      </c>
      <c r="D13" s="11">
        <v>8</v>
      </c>
      <c r="E13" s="11">
        <v>10</v>
      </c>
      <c r="F13" s="11">
        <v>10</v>
      </c>
      <c r="G13" s="11">
        <v>9</v>
      </c>
      <c r="H13" s="11">
        <v>11</v>
      </c>
      <c r="I13" s="11">
        <v>11</v>
      </c>
      <c r="J13" s="11">
        <v>6</v>
      </c>
      <c r="K13" s="12">
        <f t="shared" si="0"/>
        <v>8</v>
      </c>
      <c r="M13" s="14" t="s">
        <v>160</v>
      </c>
      <c r="N13" s="15" t="s">
        <v>149</v>
      </c>
    </row>
    <row r="14" spans="1:14">
      <c r="B14" s="10">
        <v>10</v>
      </c>
      <c r="C14" s="11">
        <v>9</v>
      </c>
      <c r="D14" s="11">
        <v>9</v>
      </c>
      <c r="E14" s="11">
        <v>10</v>
      </c>
      <c r="F14" s="11">
        <v>10</v>
      </c>
      <c r="G14" s="11">
        <v>10</v>
      </c>
      <c r="H14" s="11">
        <v>11</v>
      </c>
      <c r="I14" s="11">
        <v>11</v>
      </c>
      <c r="J14" s="11">
        <v>6</v>
      </c>
      <c r="K14" s="12">
        <f t="shared" si="0"/>
        <v>9</v>
      </c>
      <c r="M14" s="14" t="s">
        <v>161</v>
      </c>
      <c r="N14" s="15" t="s">
        <v>146</v>
      </c>
    </row>
    <row r="15" spans="1:14">
      <c r="B15" s="10">
        <v>11</v>
      </c>
      <c r="C15" s="11">
        <v>9</v>
      </c>
      <c r="D15" s="11">
        <v>10</v>
      </c>
      <c r="E15" s="11">
        <v>11</v>
      </c>
      <c r="F15" s="11">
        <v>11</v>
      </c>
      <c r="G15" s="11">
        <v>11</v>
      </c>
      <c r="H15" s="11">
        <v>12</v>
      </c>
      <c r="I15" s="11">
        <v>12</v>
      </c>
      <c r="J15" s="11">
        <v>6</v>
      </c>
      <c r="K15" s="12">
        <f t="shared" si="0"/>
        <v>10</v>
      </c>
      <c r="M15" s="14" t="s">
        <v>162</v>
      </c>
      <c r="N15" s="15" t="s">
        <v>148</v>
      </c>
    </row>
    <row r="16" spans="1:14">
      <c r="B16" s="10">
        <v>12</v>
      </c>
      <c r="C16" s="11">
        <v>10</v>
      </c>
      <c r="D16" s="11">
        <v>10</v>
      </c>
      <c r="E16" s="11">
        <v>11</v>
      </c>
      <c r="F16" s="11">
        <v>12</v>
      </c>
      <c r="G16" s="11">
        <v>12</v>
      </c>
      <c r="H16" s="11">
        <v>13</v>
      </c>
      <c r="I16" s="11">
        <v>13</v>
      </c>
      <c r="J16" s="11">
        <v>6</v>
      </c>
      <c r="K16" s="12">
        <f t="shared" si="0"/>
        <v>11</v>
      </c>
      <c r="M16" s="14" t="s">
        <v>163</v>
      </c>
      <c r="N16" s="15" t="s">
        <v>148</v>
      </c>
    </row>
    <row r="17" spans="2:14">
      <c r="B17" s="10">
        <v>13</v>
      </c>
      <c r="C17" s="11">
        <v>10</v>
      </c>
      <c r="D17" s="11">
        <v>11</v>
      </c>
      <c r="E17" s="11">
        <v>12</v>
      </c>
      <c r="F17" s="11">
        <v>12</v>
      </c>
      <c r="G17" s="11">
        <v>12</v>
      </c>
      <c r="H17" s="11">
        <v>14</v>
      </c>
      <c r="I17" s="11">
        <v>14</v>
      </c>
      <c r="J17" s="11">
        <v>6</v>
      </c>
      <c r="K17" s="12">
        <f t="shared" si="0"/>
        <v>12</v>
      </c>
      <c r="M17" s="14" t="s">
        <v>164</v>
      </c>
      <c r="N17" s="15" t="s">
        <v>150</v>
      </c>
    </row>
    <row r="18" spans="2:14">
      <c r="B18" s="10">
        <v>14</v>
      </c>
      <c r="C18" s="11">
        <v>10</v>
      </c>
      <c r="D18" s="11">
        <v>11</v>
      </c>
      <c r="E18" s="11">
        <v>12</v>
      </c>
      <c r="F18" s="11">
        <v>13</v>
      </c>
      <c r="G18" s="11">
        <v>13</v>
      </c>
      <c r="H18" s="11">
        <v>15</v>
      </c>
      <c r="I18" s="11">
        <v>15</v>
      </c>
      <c r="J18" s="11">
        <v>6</v>
      </c>
      <c r="K18" s="12">
        <f t="shared" si="0"/>
        <v>13</v>
      </c>
      <c r="M18" s="14" t="s">
        <v>165</v>
      </c>
      <c r="N18" s="15" t="s">
        <v>150</v>
      </c>
    </row>
    <row r="19" spans="2:14">
      <c r="B19" s="10">
        <v>15</v>
      </c>
      <c r="C19" s="11">
        <v>11</v>
      </c>
      <c r="D19" s="11">
        <v>12</v>
      </c>
      <c r="E19" s="11">
        <v>13</v>
      </c>
      <c r="F19" s="11">
        <v>13</v>
      </c>
      <c r="G19" s="11">
        <v>14</v>
      </c>
      <c r="H19" s="11">
        <v>16</v>
      </c>
      <c r="I19" s="11">
        <v>16</v>
      </c>
      <c r="J19" s="11">
        <v>7</v>
      </c>
      <c r="K19" s="12">
        <f t="shared" si="0"/>
        <v>14</v>
      </c>
      <c r="M19" s="14" t="s">
        <v>166</v>
      </c>
      <c r="N19" s="15" t="s">
        <v>147</v>
      </c>
    </row>
    <row r="20" spans="2:14">
      <c r="B20" s="10">
        <v>16</v>
      </c>
      <c r="C20" s="11">
        <v>11</v>
      </c>
      <c r="D20" s="11">
        <v>12</v>
      </c>
      <c r="E20" s="11">
        <v>13</v>
      </c>
      <c r="F20" s="11">
        <v>14</v>
      </c>
      <c r="G20" s="11">
        <v>14</v>
      </c>
      <c r="H20" s="11">
        <v>16</v>
      </c>
      <c r="I20" s="11">
        <v>16</v>
      </c>
      <c r="J20" s="11">
        <v>7</v>
      </c>
      <c r="K20" s="12">
        <f t="shared" si="0"/>
        <v>15</v>
      </c>
      <c r="M20" s="14" t="s">
        <v>167</v>
      </c>
      <c r="N20" s="15" t="s">
        <v>149</v>
      </c>
    </row>
    <row r="21" spans="2:14">
      <c r="B21" s="10">
        <v>17</v>
      </c>
      <c r="C21" s="11">
        <v>11</v>
      </c>
      <c r="D21" s="11">
        <v>12</v>
      </c>
      <c r="E21" s="11">
        <v>14</v>
      </c>
      <c r="F21" s="11">
        <v>14</v>
      </c>
      <c r="G21" s="11">
        <v>15</v>
      </c>
      <c r="H21" s="11">
        <v>17</v>
      </c>
      <c r="I21" s="11">
        <v>17</v>
      </c>
      <c r="J21" s="11">
        <v>7</v>
      </c>
      <c r="K21" s="12">
        <f t="shared" si="0"/>
        <v>16</v>
      </c>
      <c r="M21" s="14" t="s">
        <v>92</v>
      </c>
      <c r="N21" s="15" t="s">
        <v>152</v>
      </c>
    </row>
    <row r="22" spans="2:14">
      <c r="B22" s="10">
        <v>18</v>
      </c>
      <c r="C22" s="11">
        <v>12</v>
      </c>
      <c r="D22" s="11">
        <v>13</v>
      </c>
      <c r="E22" s="11">
        <v>14</v>
      </c>
      <c r="F22" s="11">
        <v>15</v>
      </c>
      <c r="G22" s="11">
        <v>16</v>
      </c>
      <c r="H22" s="11">
        <v>18</v>
      </c>
      <c r="I22" s="11">
        <v>18</v>
      </c>
      <c r="J22" s="11">
        <v>7</v>
      </c>
      <c r="K22" s="12">
        <f t="shared" si="0"/>
        <v>17</v>
      </c>
      <c r="M22" s="14" t="s">
        <v>168</v>
      </c>
      <c r="N22" s="15" t="s">
        <v>149</v>
      </c>
    </row>
    <row r="23" spans="2:14">
      <c r="B23" s="10">
        <v>19</v>
      </c>
      <c r="C23" s="11">
        <v>12</v>
      </c>
      <c r="D23" s="11">
        <v>13</v>
      </c>
      <c r="E23" s="11">
        <v>14</v>
      </c>
      <c r="F23" s="11">
        <v>16</v>
      </c>
      <c r="G23" s="11">
        <v>16</v>
      </c>
      <c r="H23" s="11">
        <v>19</v>
      </c>
      <c r="I23" s="11">
        <v>19</v>
      </c>
      <c r="J23" s="11">
        <v>7</v>
      </c>
      <c r="K23" s="12">
        <f t="shared" si="0"/>
        <v>18</v>
      </c>
      <c r="M23" s="14" t="s">
        <v>169</v>
      </c>
      <c r="N23" s="15" t="s">
        <v>148</v>
      </c>
    </row>
    <row r="24" spans="2:14">
      <c r="B24" s="10">
        <v>20</v>
      </c>
      <c r="C24" s="11">
        <v>12</v>
      </c>
      <c r="D24" s="11">
        <v>14</v>
      </c>
      <c r="E24" s="11">
        <v>15</v>
      </c>
      <c r="F24" s="11">
        <v>16</v>
      </c>
      <c r="G24" s="11">
        <v>17</v>
      </c>
      <c r="H24" s="11">
        <v>20</v>
      </c>
      <c r="I24" s="11">
        <v>20</v>
      </c>
      <c r="J24" s="11">
        <v>7</v>
      </c>
      <c r="K24" s="12">
        <f t="shared" si="0"/>
        <v>19</v>
      </c>
      <c r="M24" s="14" t="s">
        <v>170</v>
      </c>
      <c r="N24" s="15" t="s">
        <v>148</v>
      </c>
    </row>
    <row r="25" spans="2:14">
      <c r="B25" s="10">
        <v>21</v>
      </c>
      <c r="C25" s="11">
        <v>13</v>
      </c>
      <c r="D25" s="11">
        <v>14</v>
      </c>
      <c r="E25" s="11">
        <v>15</v>
      </c>
      <c r="F25" s="11">
        <v>17</v>
      </c>
      <c r="G25" s="11">
        <v>18</v>
      </c>
      <c r="H25" s="11">
        <v>21</v>
      </c>
      <c r="I25" s="11">
        <v>21</v>
      </c>
      <c r="J25" s="11">
        <v>7</v>
      </c>
      <c r="K25" s="12">
        <f t="shared" si="0"/>
        <v>20</v>
      </c>
      <c r="M25" s="14" t="s">
        <v>171</v>
      </c>
      <c r="N25" s="15" t="s">
        <v>149</v>
      </c>
    </row>
    <row r="26" spans="2:14">
      <c r="B26" s="10">
        <v>22</v>
      </c>
      <c r="C26" s="11">
        <v>13</v>
      </c>
      <c r="D26" s="11">
        <v>14</v>
      </c>
      <c r="E26" s="11">
        <v>16</v>
      </c>
      <c r="F26" s="11">
        <v>17</v>
      </c>
      <c r="G26" s="11">
        <v>18</v>
      </c>
      <c r="H26" s="11">
        <v>21</v>
      </c>
      <c r="I26" s="11">
        <v>22</v>
      </c>
      <c r="J26" s="11">
        <v>7</v>
      </c>
      <c r="K26" s="12">
        <f t="shared" si="0"/>
        <v>21</v>
      </c>
      <c r="M26" s="14" t="s">
        <v>172</v>
      </c>
      <c r="N26" s="15" t="s">
        <v>148</v>
      </c>
    </row>
    <row r="27" spans="2:14">
      <c r="B27" s="10">
        <v>23</v>
      </c>
      <c r="C27" s="11">
        <v>13</v>
      </c>
      <c r="D27" s="11">
        <v>15</v>
      </c>
      <c r="E27" s="11">
        <v>16</v>
      </c>
      <c r="F27" s="11">
        <v>18</v>
      </c>
      <c r="G27" s="11">
        <v>19</v>
      </c>
      <c r="H27" s="11">
        <v>22</v>
      </c>
      <c r="I27" s="11">
        <v>23</v>
      </c>
      <c r="J27" s="11">
        <v>7</v>
      </c>
      <c r="K27" s="12">
        <f t="shared" si="0"/>
        <v>22</v>
      </c>
      <c r="M27" s="14" t="s">
        <v>143</v>
      </c>
      <c r="N27" s="15" t="s">
        <v>153</v>
      </c>
    </row>
    <row r="28" spans="2:14">
      <c r="B28" s="10">
        <v>24</v>
      </c>
      <c r="C28" s="11">
        <v>14</v>
      </c>
      <c r="D28" s="11">
        <v>15</v>
      </c>
      <c r="E28" s="11">
        <v>17</v>
      </c>
      <c r="F28" s="11">
        <v>19</v>
      </c>
      <c r="G28" s="11">
        <v>20</v>
      </c>
      <c r="H28" s="11">
        <v>23</v>
      </c>
      <c r="I28" s="11">
        <v>24</v>
      </c>
      <c r="J28" s="11">
        <v>7</v>
      </c>
      <c r="K28" s="12">
        <f t="shared" si="0"/>
        <v>23</v>
      </c>
    </row>
    <row r="29" spans="2:14">
      <c r="B29" s="10">
        <v>25</v>
      </c>
      <c r="C29" s="11">
        <v>14</v>
      </c>
      <c r="D29" s="11">
        <v>16</v>
      </c>
      <c r="E29" s="11">
        <v>17</v>
      </c>
      <c r="F29" s="11">
        <v>19</v>
      </c>
      <c r="G29" s="11">
        <v>20</v>
      </c>
      <c r="H29" s="11">
        <v>24</v>
      </c>
      <c r="I29" s="11">
        <v>25</v>
      </c>
      <c r="J29" s="11">
        <v>8</v>
      </c>
      <c r="K29" s="12">
        <f t="shared" si="0"/>
        <v>24</v>
      </c>
    </row>
    <row r="30" spans="2:14">
      <c r="B30" s="10">
        <v>26</v>
      </c>
      <c r="C30" s="11">
        <v>14</v>
      </c>
      <c r="D30" s="11">
        <v>16</v>
      </c>
      <c r="E30" s="11">
        <v>18</v>
      </c>
      <c r="F30" s="11">
        <v>20</v>
      </c>
      <c r="G30" s="11">
        <v>24</v>
      </c>
      <c r="H30" s="11">
        <v>25</v>
      </c>
      <c r="I30" s="11">
        <v>26</v>
      </c>
      <c r="J30" s="11">
        <v>8</v>
      </c>
      <c r="K30" s="12">
        <f t="shared" si="0"/>
        <v>25</v>
      </c>
    </row>
    <row r="31" spans="2:14">
      <c r="B31" s="10">
        <v>27</v>
      </c>
      <c r="C31" s="11">
        <v>14</v>
      </c>
      <c r="D31" s="11">
        <v>16</v>
      </c>
      <c r="E31" s="11">
        <v>18</v>
      </c>
      <c r="F31" s="11">
        <v>20</v>
      </c>
      <c r="G31" s="11">
        <v>22</v>
      </c>
      <c r="H31" s="11">
        <v>25</v>
      </c>
      <c r="I31" s="11">
        <v>27</v>
      </c>
      <c r="J31" s="11">
        <v>8</v>
      </c>
      <c r="K31" s="12">
        <f t="shared" si="0"/>
        <v>26</v>
      </c>
    </row>
    <row r="32" spans="2:14">
      <c r="B32" s="10">
        <v>28</v>
      </c>
      <c r="C32" s="11">
        <v>15</v>
      </c>
      <c r="D32" s="11">
        <v>17</v>
      </c>
      <c r="E32" s="11">
        <v>19</v>
      </c>
      <c r="F32" s="11">
        <v>21</v>
      </c>
      <c r="G32" s="11">
        <v>22</v>
      </c>
      <c r="H32" s="11">
        <v>26</v>
      </c>
      <c r="I32" s="11">
        <v>28</v>
      </c>
      <c r="J32" s="11">
        <v>8</v>
      </c>
      <c r="K32" s="12">
        <f t="shared" si="0"/>
        <v>27</v>
      </c>
    </row>
    <row r="33" spans="2:11">
      <c r="B33" s="10">
        <v>29</v>
      </c>
      <c r="C33" s="11">
        <v>15</v>
      </c>
      <c r="D33" s="11">
        <v>17</v>
      </c>
      <c r="E33" s="11">
        <v>19</v>
      </c>
      <c r="F33" s="11">
        <v>22</v>
      </c>
      <c r="G33" s="11">
        <v>13</v>
      </c>
      <c r="H33" s="11">
        <v>27</v>
      </c>
      <c r="I33" s="11">
        <v>29</v>
      </c>
      <c r="J33" s="11">
        <v>8</v>
      </c>
      <c r="K33" s="12">
        <f t="shared" si="0"/>
        <v>28</v>
      </c>
    </row>
    <row r="34" spans="2:11">
      <c r="B34" s="10">
        <v>30</v>
      </c>
      <c r="C34" s="11">
        <v>15</v>
      </c>
      <c r="D34" s="11">
        <v>18</v>
      </c>
      <c r="E34" s="11">
        <v>20</v>
      </c>
      <c r="F34" s="11">
        <v>22</v>
      </c>
      <c r="G34" s="11">
        <v>24</v>
      </c>
      <c r="H34" s="11">
        <v>28</v>
      </c>
      <c r="I34" s="11">
        <v>30</v>
      </c>
      <c r="J34" s="11">
        <v>8</v>
      </c>
      <c r="K34" s="12">
        <f t="shared" si="0"/>
        <v>29</v>
      </c>
    </row>
    <row r="35" spans="2:11">
      <c r="B35" s="10">
        <v>31</v>
      </c>
      <c r="C35" s="11">
        <v>16</v>
      </c>
      <c r="D35" s="11">
        <v>18</v>
      </c>
      <c r="E35" s="11">
        <v>20</v>
      </c>
      <c r="F35" s="11">
        <v>23</v>
      </c>
      <c r="G35" s="11">
        <v>25</v>
      </c>
      <c r="H35" s="11">
        <v>29</v>
      </c>
      <c r="I35" s="11">
        <v>31</v>
      </c>
      <c r="J35" s="11">
        <v>8</v>
      </c>
      <c r="K35" s="12">
        <f t="shared" si="0"/>
        <v>30</v>
      </c>
    </row>
    <row r="36" spans="2:11">
      <c r="B36" s="10">
        <v>32</v>
      </c>
      <c r="C36" s="11">
        <v>16</v>
      </c>
      <c r="D36" s="11">
        <v>18</v>
      </c>
      <c r="E36" s="11">
        <v>21</v>
      </c>
      <c r="F36" s="11">
        <v>23</v>
      </c>
      <c r="G36" s="11">
        <v>25</v>
      </c>
      <c r="H36" s="11">
        <v>30</v>
      </c>
      <c r="I36" s="11">
        <v>32</v>
      </c>
      <c r="J36" s="11">
        <v>8</v>
      </c>
      <c r="K36" s="12">
        <f t="shared" si="0"/>
        <v>31</v>
      </c>
    </row>
    <row r="37" spans="2:11">
      <c r="B37" s="10">
        <v>33</v>
      </c>
      <c r="C37" s="11">
        <v>16</v>
      </c>
      <c r="D37" s="11">
        <v>19</v>
      </c>
      <c r="E37" s="11">
        <v>21</v>
      </c>
      <c r="F37" s="11">
        <v>24</v>
      </c>
      <c r="G37" s="11">
        <v>26</v>
      </c>
      <c r="H37" s="11">
        <v>30</v>
      </c>
      <c r="I37" s="11">
        <v>33</v>
      </c>
      <c r="J37" s="11">
        <v>8</v>
      </c>
      <c r="K37" s="12">
        <f t="shared" ref="K37:K68" si="1">B37-1</f>
        <v>32</v>
      </c>
    </row>
    <row r="38" spans="2:11">
      <c r="B38" s="10">
        <v>34</v>
      </c>
      <c r="C38" s="11">
        <v>17</v>
      </c>
      <c r="D38" s="11">
        <v>20</v>
      </c>
      <c r="E38" s="11">
        <v>21</v>
      </c>
      <c r="F38" s="11">
        <v>25</v>
      </c>
      <c r="G38" s="11">
        <v>27</v>
      </c>
      <c r="H38" s="11">
        <v>31</v>
      </c>
      <c r="I38" s="11">
        <v>34</v>
      </c>
      <c r="J38" s="11">
        <v>9</v>
      </c>
      <c r="K38" s="12">
        <f t="shared" si="1"/>
        <v>33</v>
      </c>
    </row>
    <row r="39" spans="2:11">
      <c r="B39" s="10">
        <v>35</v>
      </c>
      <c r="C39" s="11">
        <v>17</v>
      </c>
      <c r="D39" s="11">
        <v>20</v>
      </c>
      <c r="E39" s="11">
        <v>22</v>
      </c>
      <c r="F39" s="11">
        <v>25</v>
      </c>
      <c r="G39" s="11">
        <v>27</v>
      </c>
      <c r="H39" s="11">
        <v>32</v>
      </c>
      <c r="I39" s="11">
        <v>35</v>
      </c>
      <c r="J39" s="11">
        <v>9</v>
      </c>
      <c r="K39" s="12">
        <f t="shared" si="1"/>
        <v>34</v>
      </c>
    </row>
    <row r="40" spans="2:11">
      <c r="B40" s="10">
        <v>36</v>
      </c>
      <c r="C40" s="11">
        <v>17</v>
      </c>
      <c r="D40" s="11">
        <v>20</v>
      </c>
      <c r="E40" s="11">
        <v>22</v>
      </c>
      <c r="F40" s="11">
        <v>26</v>
      </c>
      <c r="G40" s="11">
        <v>28</v>
      </c>
      <c r="H40" s="11">
        <v>33</v>
      </c>
      <c r="I40" s="11">
        <v>36</v>
      </c>
      <c r="J40" s="11">
        <v>9</v>
      </c>
      <c r="K40" s="12">
        <f t="shared" si="1"/>
        <v>35</v>
      </c>
    </row>
    <row r="41" spans="2:11">
      <c r="B41" s="10">
        <v>37</v>
      </c>
      <c r="C41" s="11">
        <v>18</v>
      </c>
      <c r="D41" s="11">
        <v>21</v>
      </c>
      <c r="E41" s="11">
        <v>23</v>
      </c>
      <c r="F41" s="11">
        <v>26</v>
      </c>
      <c r="G41" s="11">
        <v>29</v>
      </c>
      <c r="H41" s="11">
        <v>34</v>
      </c>
      <c r="I41" s="11">
        <v>37</v>
      </c>
      <c r="J41" s="11">
        <v>9</v>
      </c>
      <c r="K41" s="12">
        <f t="shared" si="1"/>
        <v>36</v>
      </c>
    </row>
    <row r="42" spans="2:11">
      <c r="B42" s="10">
        <v>38</v>
      </c>
      <c r="C42" s="11">
        <v>18</v>
      </c>
      <c r="D42" s="11">
        <v>21</v>
      </c>
      <c r="E42" s="11">
        <v>23</v>
      </c>
      <c r="F42" s="11">
        <v>27</v>
      </c>
      <c r="G42" s="11">
        <v>29</v>
      </c>
      <c r="H42" s="11">
        <v>35</v>
      </c>
      <c r="I42" s="11">
        <v>38</v>
      </c>
      <c r="J42" s="11">
        <v>9</v>
      </c>
      <c r="K42" s="12">
        <f t="shared" si="1"/>
        <v>37</v>
      </c>
    </row>
    <row r="43" spans="2:11">
      <c r="B43" s="10">
        <v>39</v>
      </c>
      <c r="C43" s="11">
        <v>18</v>
      </c>
      <c r="D43" s="11">
        <v>22</v>
      </c>
      <c r="E43" s="11">
        <v>24</v>
      </c>
      <c r="F43" s="11">
        <v>27</v>
      </c>
      <c r="G43" s="11">
        <v>30</v>
      </c>
      <c r="H43" s="11">
        <v>35</v>
      </c>
      <c r="I43" s="11">
        <v>39</v>
      </c>
      <c r="J43" s="11">
        <v>9</v>
      </c>
      <c r="K43" s="12">
        <f t="shared" si="1"/>
        <v>38</v>
      </c>
    </row>
    <row r="44" spans="2:11">
      <c r="B44" s="10">
        <v>40</v>
      </c>
      <c r="C44" s="11">
        <v>19</v>
      </c>
      <c r="D44" s="11">
        <v>22</v>
      </c>
      <c r="E44" s="11">
        <v>24</v>
      </c>
      <c r="F44" s="11">
        <v>28</v>
      </c>
      <c r="G44" s="11">
        <v>31</v>
      </c>
      <c r="H44" s="11">
        <v>36</v>
      </c>
      <c r="I44" s="11">
        <v>40</v>
      </c>
      <c r="J44" s="11">
        <v>9</v>
      </c>
      <c r="K44" s="12">
        <f t="shared" si="1"/>
        <v>39</v>
      </c>
    </row>
    <row r="45" spans="2:11">
      <c r="B45" s="10">
        <v>41</v>
      </c>
      <c r="C45" s="11">
        <v>19</v>
      </c>
      <c r="D45" s="11">
        <v>22</v>
      </c>
      <c r="E45" s="11">
        <v>25</v>
      </c>
      <c r="F45" s="11">
        <v>29</v>
      </c>
      <c r="G45" s="11">
        <v>31</v>
      </c>
      <c r="H45" s="11">
        <v>37</v>
      </c>
      <c r="I45" s="11">
        <v>41</v>
      </c>
      <c r="J45" s="11">
        <v>9</v>
      </c>
      <c r="K45" s="12">
        <f t="shared" si="1"/>
        <v>40</v>
      </c>
    </row>
    <row r="46" spans="2:11">
      <c r="B46" s="10">
        <v>42</v>
      </c>
      <c r="C46" s="11">
        <v>19</v>
      </c>
      <c r="D46" s="11">
        <v>23</v>
      </c>
      <c r="E46" s="11">
        <v>25</v>
      </c>
      <c r="F46" s="11">
        <v>29</v>
      </c>
      <c r="G46" s="11">
        <v>32</v>
      </c>
      <c r="H46" s="11">
        <v>38</v>
      </c>
      <c r="I46" s="11">
        <v>42</v>
      </c>
      <c r="J46" s="11">
        <v>9</v>
      </c>
      <c r="K46" s="12">
        <f t="shared" si="1"/>
        <v>41</v>
      </c>
    </row>
    <row r="47" spans="2:11">
      <c r="B47" s="10">
        <v>43</v>
      </c>
      <c r="C47" s="11">
        <v>20</v>
      </c>
      <c r="D47" s="11">
        <v>23</v>
      </c>
      <c r="E47" s="11">
        <v>26</v>
      </c>
      <c r="F47" s="11">
        <v>30</v>
      </c>
      <c r="G47" s="11">
        <v>33</v>
      </c>
      <c r="H47" s="11">
        <v>39</v>
      </c>
      <c r="I47" s="11">
        <v>43</v>
      </c>
      <c r="J47" s="11">
        <v>10</v>
      </c>
      <c r="K47" s="12">
        <f t="shared" si="1"/>
        <v>42</v>
      </c>
    </row>
    <row r="48" spans="2:11">
      <c r="B48" s="10">
        <v>44</v>
      </c>
      <c r="C48" s="11">
        <v>20</v>
      </c>
      <c r="D48" s="11">
        <v>24</v>
      </c>
      <c r="E48" s="11">
        <v>26</v>
      </c>
      <c r="F48" s="11">
        <v>30</v>
      </c>
      <c r="G48" s="11">
        <v>33</v>
      </c>
      <c r="H48" s="11">
        <v>40</v>
      </c>
      <c r="I48" s="11">
        <v>44</v>
      </c>
      <c r="J48" s="11">
        <v>10</v>
      </c>
      <c r="K48" s="12">
        <f t="shared" si="1"/>
        <v>43</v>
      </c>
    </row>
    <row r="49" spans="2:11">
      <c r="B49" s="10">
        <v>45</v>
      </c>
      <c r="C49" s="11">
        <v>20</v>
      </c>
      <c r="D49" s="11">
        <v>24</v>
      </c>
      <c r="E49" s="11">
        <v>27</v>
      </c>
      <c r="F49" s="11">
        <v>31</v>
      </c>
      <c r="G49" s="11">
        <v>34</v>
      </c>
      <c r="H49" s="11">
        <v>40</v>
      </c>
      <c r="I49" s="11">
        <v>45</v>
      </c>
      <c r="J49" s="11">
        <v>10</v>
      </c>
      <c r="K49" s="12">
        <f t="shared" si="1"/>
        <v>44</v>
      </c>
    </row>
    <row r="50" spans="2:11">
      <c r="B50" s="10">
        <v>46</v>
      </c>
      <c r="C50" s="11">
        <v>21</v>
      </c>
      <c r="D50" s="11">
        <v>24</v>
      </c>
      <c r="E50" s="11">
        <v>27</v>
      </c>
      <c r="F50" s="11">
        <v>32</v>
      </c>
      <c r="G50" s="11">
        <v>35</v>
      </c>
      <c r="H50" s="11">
        <v>41</v>
      </c>
      <c r="I50" s="11">
        <v>46</v>
      </c>
      <c r="J50" s="11">
        <v>10</v>
      </c>
      <c r="K50" s="12">
        <f t="shared" si="1"/>
        <v>45</v>
      </c>
    </row>
    <row r="51" spans="2:11">
      <c r="B51" s="10">
        <v>47</v>
      </c>
      <c r="C51" s="11">
        <v>21</v>
      </c>
      <c r="D51" s="11">
        <v>25</v>
      </c>
      <c r="E51" s="11">
        <v>28</v>
      </c>
      <c r="F51" s="11">
        <v>32</v>
      </c>
      <c r="G51" s="11">
        <v>35</v>
      </c>
      <c r="H51" s="11">
        <v>42</v>
      </c>
      <c r="I51" s="11">
        <v>47</v>
      </c>
      <c r="J51" s="11">
        <v>10</v>
      </c>
      <c r="K51" s="12">
        <f t="shared" si="1"/>
        <v>46</v>
      </c>
    </row>
    <row r="52" spans="2:11">
      <c r="B52" s="10">
        <v>48</v>
      </c>
      <c r="C52" s="11">
        <v>21</v>
      </c>
      <c r="D52" s="11">
        <v>25</v>
      </c>
      <c r="E52" s="11">
        <v>28</v>
      </c>
      <c r="F52" s="11">
        <v>33</v>
      </c>
      <c r="G52" s="11">
        <v>36</v>
      </c>
      <c r="H52" s="11">
        <v>43</v>
      </c>
      <c r="I52" s="11">
        <v>48</v>
      </c>
      <c r="J52" s="11">
        <v>10</v>
      </c>
      <c r="K52" s="12">
        <f t="shared" si="1"/>
        <v>47</v>
      </c>
    </row>
    <row r="53" spans="2:11">
      <c r="B53" s="10">
        <v>49</v>
      </c>
      <c r="C53" s="11">
        <v>22</v>
      </c>
      <c r="D53" s="11">
        <v>25</v>
      </c>
      <c r="E53" s="11">
        <v>29</v>
      </c>
      <c r="F53" s="11">
        <v>33</v>
      </c>
      <c r="G53" s="11">
        <v>37</v>
      </c>
      <c r="H53" s="11">
        <v>44</v>
      </c>
      <c r="I53" s="11">
        <v>49</v>
      </c>
      <c r="J53" s="11">
        <v>10</v>
      </c>
      <c r="K53" s="12">
        <f t="shared" si="1"/>
        <v>48</v>
      </c>
    </row>
    <row r="54" spans="2:11">
      <c r="B54" s="10">
        <v>50</v>
      </c>
      <c r="C54" s="11">
        <v>22</v>
      </c>
      <c r="D54" s="11">
        <v>26</v>
      </c>
      <c r="E54" s="11">
        <v>29</v>
      </c>
      <c r="F54" s="11">
        <v>34</v>
      </c>
      <c r="G54" s="11">
        <v>38</v>
      </c>
      <c r="H54" s="11">
        <v>44</v>
      </c>
      <c r="I54" s="11">
        <v>50</v>
      </c>
      <c r="J54" s="11">
        <v>10</v>
      </c>
      <c r="K54" s="12">
        <f t="shared" si="1"/>
        <v>49</v>
      </c>
    </row>
    <row r="55" spans="2:11">
      <c r="B55" s="10">
        <v>51</v>
      </c>
      <c r="C55" s="11">
        <v>22</v>
      </c>
      <c r="D55" s="11">
        <v>26</v>
      </c>
      <c r="E55" s="11">
        <v>29</v>
      </c>
      <c r="F55" s="11">
        <v>35</v>
      </c>
      <c r="G55" s="11">
        <v>38</v>
      </c>
      <c r="H55" s="11">
        <v>45</v>
      </c>
      <c r="I55" s="11">
        <v>51</v>
      </c>
      <c r="J55" s="11">
        <v>10</v>
      </c>
      <c r="K55" s="12">
        <f t="shared" si="1"/>
        <v>50</v>
      </c>
    </row>
    <row r="56" spans="2:11">
      <c r="B56" s="10">
        <v>52</v>
      </c>
      <c r="C56" s="11">
        <v>23</v>
      </c>
      <c r="D56" s="11">
        <v>26</v>
      </c>
      <c r="E56" s="11">
        <v>30</v>
      </c>
      <c r="F56" s="11">
        <v>35</v>
      </c>
      <c r="G56" s="11">
        <v>39</v>
      </c>
      <c r="H56" s="11">
        <v>46</v>
      </c>
      <c r="I56" s="11">
        <v>52</v>
      </c>
      <c r="J56" s="11">
        <v>11</v>
      </c>
      <c r="K56" s="12">
        <f t="shared" si="1"/>
        <v>51</v>
      </c>
    </row>
    <row r="57" spans="2:11">
      <c r="B57" s="10">
        <v>53</v>
      </c>
      <c r="C57" s="11">
        <v>23</v>
      </c>
      <c r="D57" s="11">
        <v>27</v>
      </c>
      <c r="E57" s="11">
        <v>30</v>
      </c>
      <c r="F57" s="11">
        <v>36</v>
      </c>
      <c r="G57" s="11">
        <v>40</v>
      </c>
      <c r="H57" s="11">
        <v>47</v>
      </c>
      <c r="I57" s="11">
        <v>53</v>
      </c>
      <c r="J57" s="11">
        <v>11</v>
      </c>
      <c r="K57" s="12">
        <f t="shared" si="1"/>
        <v>52</v>
      </c>
    </row>
    <row r="58" spans="2:11">
      <c r="B58" s="10">
        <v>54</v>
      </c>
      <c r="C58" s="11">
        <v>23</v>
      </c>
      <c r="D58" s="11">
        <v>27</v>
      </c>
      <c r="E58" s="11">
        <v>31</v>
      </c>
      <c r="F58" s="11">
        <v>36</v>
      </c>
      <c r="G58" s="11">
        <v>40</v>
      </c>
      <c r="H58" s="11">
        <v>48</v>
      </c>
      <c r="I58" s="11">
        <v>54</v>
      </c>
      <c r="J58" s="11">
        <v>11</v>
      </c>
      <c r="K58" s="12">
        <f t="shared" si="1"/>
        <v>53</v>
      </c>
    </row>
    <row r="59" spans="2:11">
      <c r="B59" s="10">
        <v>55</v>
      </c>
      <c r="C59" s="11">
        <v>24</v>
      </c>
      <c r="D59" s="11">
        <v>27</v>
      </c>
      <c r="E59" s="11">
        <v>31</v>
      </c>
      <c r="F59" s="11">
        <v>37</v>
      </c>
      <c r="G59" s="11">
        <v>41</v>
      </c>
      <c r="H59" s="11">
        <v>49</v>
      </c>
      <c r="I59" s="11">
        <v>55</v>
      </c>
      <c r="J59" s="11">
        <v>11</v>
      </c>
      <c r="K59" s="12">
        <f t="shared" si="1"/>
        <v>54</v>
      </c>
    </row>
    <row r="60" spans="2:11">
      <c r="B60" s="10">
        <v>56</v>
      </c>
      <c r="C60" s="11">
        <v>24</v>
      </c>
      <c r="D60" s="11">
        <v>28</v>
      </c>
      <c r="E60" s="11">
        <v>32</v>
      </c>
      <c r="F60" s="11">
        <v>38</v>
      </c>
      <c r="G60" s="11">
        <v>42</v>
      </c>
      <c r="H60" s="11">
        <v>49</v>
      </c>
      <c r="I60" s="11">
        <v>56</v>
      </c>
      <c r="J60" s="11">
        <v>11</v>
      </c>
      <c r="K60" s="12">
        <f t="shared" si="1"/>
        <v>55</v>
      </c>
    </row>
    <row r="61" spans="2:11">
      <c r="B61" s="10">
        <v>57</v>
      </c>
      <c r="C61" s="11">
        <v>24</v>
      </c>
      <c r="D61" s="11">
        <v>28</v>
      </c>
      <c r="E61" s="11">
        <v>32</v>
      </c>
      <c r="F61" s="11">
        <v>38</v>
      </c>
      <c r="G61" s="11">
        <v>42</v>
      </c>
      <c r="H61" s="11">
        <v>50</v>
      </c>
      <c r="I61" s="11">
        <v>57</v>
      </c>
      <c r="J61" s="11">
        <v>11</v>
      </c>
      <c r="K61" s="12">
        <f t="shared" si="1"/>
        <v>56</v>
      </c>
    </row>
    <row r="62" spans="2:11">
      <c r="B62" s="10">
        <v>58</v>
      </c>
      <c r="C62" s="11">
        <v>25</v>
      </c>
      <c r="D62" s="11">
        <v>29</v>
      </c>
      <c r="E62" s="11">
        <v>33</v>
      </c>
      <c r="F62" s="11">
        <v>39</v>
      </c>
      <c r="G62" s="11">
        <v>43</v>
      </c>
      <c r="H62" s="11">
        <v>51</v>
      </c>
      <c r="I62" s="11">
        <v>58</v>
      </c>
      <c r="J62" s="11">
        <v>11</v>
      </c>
      <c r="K62" s="12">
        <f t="shared" si="1"/>
        <v>57</v>
      </c>
    </row>
    <row r="63" spans="2:11">
      <c r="B63" s="10">
        <v>59</v>
      </c>
      <c r="C63" s="11">
        <v>25</v>
      </c>
      <c r="D63" s="11">
        <v>29</v>
      </c>
      <c r="E63" s="11">
        <v>33</v>
      </c>
      <c r="F63" s="11">
        <v>39</v>
      </c>
      <c r="G63" s="11">
        <v>44</v>
      </c>
      <c r="H63" s="11">
        <v>52</v>
      </c>
      <c r="I63" s="11">
        <v>59</v>
      </c>
      <c r="J63" s="11">
        <v>11</v>
      </c>
      <c r="K63" s="12">
        <f t="shared" si="1"/>
        <v>58</v>
      </c>
    </row>
    <row r="64" spans="2:11">
      <c r="B64" s="10">
        <v>60</v>
      </c>
      <c r="C64" s="11">
        <v>25</v>
      </c>
      <c r="D64" s="11">
        <v>29</v>
      </c>
      <c r="E64" s="11">
        <v>34</v>
      </c>
      <c r="F64" s="11">
        <v>40</v>
      </c>
      <c r="G64" s="11">
        <v>44</v>
      </c>
      <c r="H64" s="11">
        <v>53</v>
      </c>
      <c r="I64" s="11">
        <v>60</v>
      </c>
      <c r="J64" s="11">
        <v>11</v>
      </c>
      <c r="K64" s="12">
        <f t="shared" si="1"/>
        <v>59</v>
      </c>
    </row>
    <row r="65" spans="2:11">
      <c r="B65" s="10">
        <v>61</v>
      </c>
      <c r="C65" s="11">
        <v>26</v>
      </c>
      <c r="D65" s="11">
        <v>30</v>
      </c>
      <c r="E65" s="11">
        <v>34</v>
      </c>
      <c r="F65" s="11">
        <v>41</v>
      </c>
      <c r="G65" s="11">
        <v>45</v>
      </c>
      <c r="H65" s="11">
        <v>54</v>
      </c>
      <c r="I65" s="11">
        <v>61</v>
      </c>
      <c r="J65" s="11">
        <v>12</v>
      </c>
      <c r="K65" s="12">
        <f t="shared" si="1"/>
        <v>60</v>
      </c>
    </row>
    <row r="66" spans="2:11">
      <c r="B66" s="10">
        <v>62</v>
      </c>
      <c r="C66" s="11">
        <v>26</v>
      </c>
      <c r="D66" s="11">
        <v>30</v>
      </c>
      <c r="E66" s="11">
        <v>35</v>
      </c>
      <c r="F66" s="11">
        <v>41</v>
      </c>
      <c r="G66" s="11">
        <v>46</v>
      </c>
      <c r="H66" s="11">
        <v>54</v>
      </c>
      <c r="I66" s="11">
        <v>62</v>
      </c>
      <c r="J66" s="11">
        <v>12</v>
      </c>
      <c r="K66" s="12">
        <f t="shared" si="1"/>
        <v>61</v>
      </c>
    </row>
    <row r="67" spans="2:11">
      <c r="B67" s="10">
        <v>63</v>
      </c>
      <c r="C67" s="11">
        <v>26</v>
      </c>
      <c r="D67" s="11">
        <v>31</v>
      </c>
      <c r="E67" s="11">
        <v>35</v>
      </c>
      <c r="F67" s="11">
        <v>42</v>
      </c>
      <c r="G67" s="11">
        <v>46</v>
      </c>
      <c r="H67" s="11">
        <v>55</v>
      </c>
      <c r="I67" s="11">
        <v>63</v>
      </c>
      <c r="J67" s="11">
        <v>12</v>
      </c>
      <c r="K67" s="12">
        <f t="shared" si="1"/>
        <v>62</v>
      </c>
    </row>
    <row r="68" spans="2:11">
      <c r="B68" s="10">
        <v>64</v>
      </c>
      <c r="C68" s="11">
        <v>27</v>
      </c>
      <c r="D68" s="11">
        <v>31</v>
      </c>
      <c r="E68" s="11">
        <v>36</v>
      </c>
      <c r="F68" s="11">
        <v>42</v>
      </c>
      <c r="G68" s="11">
        <v>47</v>
      </c>
      <c r="H68" s="11">
        <v>56</v>
      </c>
      <c r="I68" s="11">
        <v>64</v>
      </c>
      <c r="J68" s="11">
        <v>12</v>
      </c>
      <c r="K68" s="12">
        <f t="shared" si="1"/>
        <v>63</v>
      </c>
    </row>
    <row r="69" spans="2:11">
      <c r="B69" s="10">
        <v>65</v>
      </c>
      <c r="C69" s="11">
        <v>27</v>
      </c>
      <c r="D69" s="11">
        <v>31</v>
      </c>
      <c r="E69" s="11">
        <v>36</v>
      </c>
      <c r="F69" s="11">
        <v>43</v>
      </c>
      <c r="G69" s="11">
        <v>48</v>
      </c>
      <c r="H69" s="11">
        <v>57</v>
      </c>
      <c r="I69" s="11">
        <v>65</v>
      </c>
      <c r="J69" s="11">
        <v>12</v>
      </c>
      <c r="K69" s="12">
        <f t="shared" ref="K69:K103" si="2">B69-1</f>
        <v>64</v>
      </c>
    </row>
    <row r="70" spans="2:11">
      <c r="B70" s="10">
        <v>66</v>
      </c>
      <c r="C70" s="11">
        <v>27</v>
      </c>
      <c r="D70" s="11">
        <v>32</v>
      </c>
      <c r="E70" s="11">
        <v>37</v>
      </c>
      <c r="F70" s="11">
        <v>43</v>
      </c>
      <c r="G70" s="11">
        <v>48</v>
      </c>
      <c r="H70" s="11">
        <v>58</v>
      </c>
      <c r="I70" s="11">
        <v>66</v>
      </c>
      <c r="J70" s="11">
        <v>12</v>
      </c>
      <c r="K70" s="12">
        <f t="shared" si="2"/>
        <v>65</v>
      </c>
    </row>
    <row r="71" spans="2:11">
      <c r="B71" s="10">
        <v>67</v>
      </c>
      <c r="C71" s="11">
        <v>28</v>
      </c>
      <c r="D71" s="11">
        <v>32</v>
      </c>
      <c r="E71" s="11">
        <v>37</v>
      </c>
      <c r="F71" s="11">
        <v>44</v>
      </c>
      <c r="G71" s="11">
        <v>49</v>
      </c>
      <c r="H71" s="11">
        <v>59</v>
      </c>
      <c r="I71" s="11">
        <v>67</v>
      </c>
      <c r="J71" s="11">
        <v>12</v>
      </c>
      <c r="K71" s="12">
        <f t="shared" si="2"/>
        <v>66</v>
      </c>
    </row>
    <row r="72" spans="2:11">
      <c r="B72" s="10">
        <v>68</v>
      </c>
      <c r="C72" s="11">
        <v>28</v>
      </c>
      <c r="D72" s="11">
        <v>33</v>
      </c>
      <c r="E72" s="11">
        <v>37</v>
      </c>
      <c r="F72" s="11">
        <v>45</v>
      </c>
      <c r="G72" s="11">
        <v>50</v>
      </c>
      <c r="H72" s="11">
        <v>59</v>
      </c>
      <c r="I72" s="11">
        <v>68</v>
      </c>
      <c r="J72" s="11">
        <v>12</v>
      </c>
      <c r="K72" s="12">
        <f t="shared" si="2"/>
        <v>67</v>
      </c>
    </row>
    <row r="73" spans="2:11">
      <c r="B73" s="10">
        <v>69</v>
      </c>
      <c r="C73" s="11">
        <v>28</v>
      </c>
      <c r="D73" s="11">
        <v>33</v>
      </c>
      <c r="E73" s="11">
        <v>38</v>
      </c>
      <c r="F73" s="11">
        <v>45</v>
      </c>
      <c r="G73" s="11">
        <v>50</v>
      </c>
      <c r="H73" s="11">
        <v>60</v>
      </c>
      <c r="I73" s="11">
        <v>69</v>
      </c>
      <c r="J73" s="11">
        <v>12</v>
      </c>
      <c r="K73" s="12">
        <f t="shared" si="2"/>
        <v>68</v>
      </c>
    </row>
    <row r="74" spans="2:11">
      <c r="B74" s="10">
        <v>70</v>
      </c>
      <c r="C74" s="11">
        <v>29</v>
      </c>
      <c r="D74" s="11">
        <v>33</v>
      </c>
      <c r="E74" s="11">
        <v>38</v>
      </c>
      <c r="F74" s="11">
        <v>46</v>
      </c>
      <c r="G74" s="11">
        <v>51</v>
      </c>
      <c r="H74" s="11">
        <v>61</v>
      </c>
      <c r="I74" s="11">
        <v>70</v>
      </c>
      <c r="J74" s="11">
        <v>12</v>
      </c>
      <c r="K74" s="12">
        <f t="shared" si="2"/>
        <v>69</v>
      </c>
    </row>
    <row r="75" spans="2:11">
      <c r="B75" s="10">
        <v>71</v>
      </c>
      <c r="C75" s="11">
        <v>29</v>
      </c>
      <c r="D75" s="11">
        <v>34</v>
      </c>
      <c r="E75" s="11">
        <v>39</v>
      </c>
      <c r="F75" s="11">
        <v>46</v>
      </c>
      <c r="G75" s="11">
        <v>52</v>
      </c>
      <c r="H75" s="11">
        <v>62</v>
      </c>
      <c r="I75" s="11">
        <v>71</v>
      </c>
      <c r="J75" s="11">
        <v>13</v>
      </c>
      <c r="K75" s="12">
        <f t="shared" si="2"/>
        <v>70</v>
      </c>
    </row>
    <row r="76" spans="2:11">
      <c r="B76" s="10">
        <v>72</v>
      </c>
      <c r="C76" s="11">
        <v>29</v>
      </c>
      <c r="D76" s="11">
        <v>34</v>
      </c>
      <c r="E76" s="11">
        <v>39</v>
      </c>
      <c r="F76" s="11">
        <v>47</v>
      </c>
      <c r="G76" s="11">
        <v>53</v>
      </c>
      <c r="H76" s="11">
        <v>63</v>
      </c>
      <c r="I76" s="11">
        <v>72</v>
      </c>
      <c r="J76" s="11">
        <v>13</v>
      </c>
      <c r="K76" s="12">
        <f t="shared" si="2"/>
        <v>71</v>
      </c>
    </row>
    <row r="77" spans="2:11">
      <c r="B77" s="10">
        <v>73</v>
      </c>
      <c r="C77" s="11">
        <v>30</v>
      </c>
      <c r="D77" s="11">
        <v>35</v>
      </c>
      <c r="E77" s="11">
        <v>40</v>
      </c>
      <c r="F77" s="11">
        <v>48</v>
      </c>
      <c r="G77" s="11">
        <v>53</v>
      </c>
      <c r="H77" s="11">
        <v>64</v>
      </c>
      <c r="I77" s="11">
        <v>73</v>
      </c>
      <c r="J77" s="11">
        <v>13</v>
      </c>
      <c r="K77" s="12">
        <f t="shared" si="2"/>
        <v>72</v>
      </c>
    </row>
    <row r="78" spans="2:11">
      <c r="B78" s="10">
        <v>74</v>
      </c>
      <c r="C78" s="11">
        <v>30</v>
      </c>
      <c r="D78" s="11">
        <v>35</v>
      </c>
      <c r="E78" s="11">
        <v>40</v>
      </c>
      <c r="F78" s="11">
        <v>48</v>
      </c>
      <c r="G78" s="11">
        <v>54</v>
      </c>
      <c r="H78" s="11">
        <v>64</v>
      </c>
      <c r="I78" s="11">
        <v>74</v>
      </c>
      <c r="J78" s="11">
        <v>13</v>
      </c>
      <c r="K78" s="12">
        <f t="shared" si="2"/>
        <v>73</v>
      </c>
    </row>
    <row r="79" spans="2:11">
      <c r="B79" s="10">
        <v>75</v>
      </c>
      <c r="C79" s="11">
        <v>30</v>
      </c>
      <c r="D79" s="11">
        <v>35</v>
      </c>
      <c r="E79" s="11">
        <v>41</v>
      </c>
      <c r="F79" s="11">
        <v>49</v>
      </c>
      <c r="G79" s="11">
        <v>55</v>
      </c>
      <c r="H79" s="11">
        <v>65</v>
      </c>
      <c r="I79" s="11">
        <v>75</v>
      </c>
      <c r="J79" s="11">
        <v>13</v>
      </c>
      <c r="K79" s="12">
        <f t="shared" si="2"/>
        <v>74</v>
      </c>
    </row>
    <row r="80" spans="2:11">
      <c r="B80" s="10">
        <v>76</v>
      </c>
      <c r="C80" s="11">
        <v>30</v>
      </c>
      <c r="D80" s="11">
        <v>36</v>
      </c>
      <c r="E80" s="11">
        <v>41</v>
      </c>
      <c r="F80" s="11">
        <v>49</v>
      </c>
      <c r="G80" s="11">
        <v>55</v>
      </c>
      <c r="H80" s="11">
        <v>66</v>
      </c>
      <c r="I80" s="11">
        <v>76</v>
      </c>
      <c r="J80" s="11">
        <v>13</v>
      </c>
      <c r="K80" s="12">
        <f t="shared" si="2"/>
        <v>75</v>
      </c>
    </row>
    <row r="81" spans="2:11">
      <c r="B81" s="10">
        <v>77</v>
      </c>
      <c r="C81" s="11">
        <v>31</v>
      </c>
      <c r="D81" s="11">
        <v>36</v>
      </c>
      <c r="E81" s="11">
        <v>42</v>
      </c>
      <c r="F81" s="11">
        <v>50</v>
      </c>
      <c r="G81" s="11">
        <v>56</v>
      </c>
      <c r="H81" s="11">
        <v>67</v>
      </c>
      <c r="I81" s="11">
        <v>77</v>
      </c>
      <c r="J81" s="11">
        <v>13</v>
      </c>
      <c r="K81" s="12">
        <f t="shared" si="2"/>
        <v>76</v>
      </c>
    </row>
    <row r="82" spans="2:11">
      <c r="B82" s="10">
        <v>78</v>
      </c>
      <c r="C82" s="11">
        <v>31</v>
      </c>
      <c r="D82" s="11">
        <v>37</v>
      </c>
      <c r="E82" s="11">
        <v>42</v>
      </c>
      <c r="F82" s="11">
        <v>51</v>
      </c>
      <c r="G82" s="11">
        <v>57</v>
      </c>
      <c r="H82" s="11">
        <v>68</v>
      </c>
      <c r="I82" s="11">
        <v>78</v>
      </c>
      <c r="J82" s="11">
        <v>13</v>
      </c>
      <c r="K82" s="12">
        <f t="shared" si="2"/>
        <v>77</v>
      </c>
    </row>
    <row r="83" spans="2:11">
      <c r="B83" s="10">
        <v>79</v>
      </c>
      <c r="C83" s="11">
        <v>31</v>
      </c>
      <c r="D83" s="11">
        <v>37</v>
      </c>
      <c r="E83" s="11">
        <v>43</v>
      </c>
      <c r="F83" s="11">
        <v>51</v>
      </c>
      <c r="G83" s="11">
        <v>57</v>
      </c>
      <c r="H83" s="11">
        <v>68</v>
      </c>
      <c r="I83" s="11">
        <v>79</v>
      </c>
      <c r="J83" s="11">
        <v>13</v>
      </c>
      <c r="K83" s="12">
        <f t="shared" si="2"/>
        <v>78</v>
      </c>
    </row>
    <row r="84" spans="2:11">
      <c r="B84" s="10">
        <v>80</v>
      </c>
      <c r="C84" s="11">
        <v>32</v>
      </c>
      <c r="D84" s="11">
        <v>37</v>
      </c>
      <c r="E84" s="11">
        <v>43</v>
      </c>
      <c r="F84" s="11">
        <v>52</v>
      </c>
      <c r="G84" s="11">
        <v>58</v>
      </c>
      <c r="H84" s="11">
        <v>69</v>
      </c>
      <c r="I84" s="11">
        <v>80</v>
      </c>
      <c r="J84" s="11">
        <v>14</v>
      </c>
      <c r="K84" s="12">
        <f t="shared" si="2"/>
        <v>79</v>
      </c>
    </row>
    <row r="85" spans="2:11">
      <c r="B85" s="10">
        <v>81</v>
      </c>
      <c r="C85" s="11">
        <v>32</v>
      </c>
      <c r="D85" s="11">
        <v>38</v>
      </c>
      <c r="E85" s="11">
        <v>44</v>
      </c>
      <c r="F85" s="11">
        <v>52</v>
      </c>
      <c r="G85" s="11">
        <v>59</v>
      </c>
      <c r="H85" s="11">
        <v>70</v>
      </c>
      <c r="I85" s="11">
        <v>81</v>
      </c>
      <c r="J85" s="11">
        <v>14</v>
      </c>
      <c r="K85" s="12">
        <f t="shared" si="2"/>
        <v>80</v>
      </c>
    </row>
    <row r="86" spans="2:11">
      <c r="B86" s="10">
        <v>82</v>
      </c>
      <c r="C86" s="11">
        <v>32</v>
      </c>
      <c r="D86" s="11">
        <v>38</v>
      </c>
      <c r="E86" s="11">
        <v>44</v>
      </c>
      <c r="F86" s="11">
        <v>53</v>
      </c>
      <c r="G86" s="11">
        <v>59</v>
      </c>
      <c r="H86" s="11">
        <v>71</v>
      </c>
      <c r="I86" s="11">
        <v>82</v>
      </c>
      <c r="J86" s="11">
        <v>14</v>
      </c>
      <c r="K86" s="12">
        <f t="shared" si="2"/>
        <v>81</v>
      </c>
    </row>
    <row r="87" spans="2:11">
      <c r="B87" s="10">
        <v>83</v>
      </c>
      <c r="C87" s="11">
        <v>33</v>
      </c>
      <c r="D87" s="11">
        <v>39</v>
      </c>
      <c r="E87" s="11">
        <v>44</v>
      </c>
      <c r="F87" s="11">
        <v>54</v>
      </c>
      <c r="G87" s="11">
        <v>60</v>
      </c>
      <c r="H87" s="11">
        <v>72</v>
      </c>
      <c r="I87" s="11">
        <v>83</v>
      </c>
      <c r="J87" s="11">
        <v>14</v>
      </c>
      <c r="K87" s="12">
        <f t="shared" si="2"/>
        <v>82</v>
      </c>
    </row>
    <row r="88" spans="2:11">
      <c r="B88" s="10">
        <v>84</v>
      </c>
      <c r="C88" s="11">
        <v>33</v>
      </c>
      <c r="D88" s="11">
        <v>39</v>
      </c>
      <c r="E88" s="11">
        <v>45</v>
      </c>
      <c r="F88" s="11">
        <v>54</v>
      </c>
      <c r="G88" s="11">
        <v>61</v>
      </c>
      <c r="H88" s="11">
        <v>73</v>
      </c>
      <c r="I88" s="11">
        <v>84</v>
      </c>
      <c r="J88" s="11">
        <v>14</v>
      </c>
      <c r="K88" s="12">
        <f t="shared" si="2"/>
        <v>83</v>
      </c>
    </row>
    <row r="89" spans="2:11">
      <c r="B89" s="10">
        <v>85</v>
      </c>
      <c r="C89" s="11">
        <v>33</v>
      </c>
      <c r="D89" s="11">
        <v>39</v>
      </c>
      <c r="E89" s="11">
        <v>45</v>
      </c>
      <c r="F89" s="11">
        <v>55</v>
      </c>
      <c r="G89" s="11">
        <v>61</v>
      </c>
      <c r="H89" s="11">
        <v>73</v>
      </c>
      <c r="I89" s="11">
        <v>85</v>
      </c>
      <c r="J89" s="11">
        <v>14</v>
      </c>
      <c r="K89" s="12">
        <f t="shared" si="2"/>
        <v>84</v>
      </c>
    </row>
    <row r="90" spans="2:11">
      <c r="B90" s="10">
        <v>86</v>
      </c>
      <c r="C90" s="11">
        <v>34</v>
      </c>
      <c r="D90" s="11">
        <v>40</v>
      </c>
      <c r="E90" s="11">
        <v>46</v>
      </c>
      <c r="F90" s="11">
        <v>55</v>
      </c>
      <c r="G90" s="11">
        <v>62</v>
      </c>
      <c r="H90" s="11">
        <v>74</v>
      </c>
      <c r="I90" s="11">
        <v>86</v>
      </c>
      <c r="J90" s="11">
        <v>14</v>
      </c>
      <c r="K90" s="12">
        <f t="shared" si="2"/>
        <v>85</v>
      </c>
    </row>
    <row r="91" spans="2:11">
      <c r="B91" s="10">
        <v>87</v>
      </c>
      <c r="C91" s="11">
        <v>34</v>
      </c>
      <c r="D91" s="11">
        <v>40</v>
      </c>
      <c r="E91" s="11">
        <v>46</v>
      </c>
      <c r="F91" s="11">
        <v>56</v>
      </c>
      <c r="G91" s="11">
        <v>63</v>
      </c>
      <c r="H91" s="11">
        <v>75</v>
      </c>
      <c r="I91" s="11">
        <v>87</v>
      </c>
      <c r="J91" s="11">
        <v>14</v>
      </c>
      <c r="K91" s="12">
        <f t="shared" si="2"/>
        <v>86</v>
      </c>
    </row>
    <row r="92" spans="2:11">
      <c r="B92" s="10">
        <v>88</v>
      </c>
      <c r="C92" s="11">
        <v>34</v>
      </c>
      <c r="D92" s="11">
        <v>41</v>
      </c>
      <c r="E92" s="11">
        <v>47</v>
      </c>
      <c r="F92" s="11">
        <v>56</v>
      </c>
      <c r="G92" s="11">
        <v>63</v>
      </c>
      <c r="H92" s="11">
        <v>76</v>
      </c>
      <c r="I92" s="11">
        <v>88</v>
      </c>
      <c r="J92" s="11">
        <v>14</v>
      </c>
      <c r="K92" s="12">
        <f t="shared" si="2"/>
        <v>87</v>
      </c>
    </row>
    <row r="93" spans="2:11">
      <c r="B93" s="10">
        <v>89</v>
      </c>
      <c r="C93" s="11">
        <v>35</v>
      </c>
      <c r="D93" s="11">
        <v>41</v>
      </c>
      <c r="E93" s="11">
        <v>47</v>
      </c>
      <c r="F93" s="11">
        <v>57</v>
      </c>
      <c r="G93" s="11">
        <v>64</v>
      </c>
      <c r="H93" s="11">
        <v>77</v>
      </c>
      <c r="I93" s="11">
        <v>89</v>
      </c>
      <c r="J93" s="11">
        <v>15</v>
      </c>
      <c r="K93" s="12">
        <f t="shared" si="2"/>
        <v>88</v>
      </c>
    </row>
    <row r="94" spans="2:11">
      <c r="B94" s="10">
        <v>90</v>
      </c>
      <c r="C94" s="11">
        <v>35</v>
      </c>
      <c r="D94" s="11">
        <v>41</v>
      </c>
      <c r="E94" s="11">
        <v>48</v>
      </c>
      <c r="F94" s="11">
        <v>58</v>
      </c>
      <c r="G94" s="11">
        <v>65</v>
      </c>
      <c r="H94" s="11">
        <v>78</v>
      </c>
      <c r="I94" s="11">
        <v>90</v>
      </c>
      <c r="J94" s="11">
        <v>15</v>
      </c>
      <c r="K94" s="12">
        <f t="shared" si="2"/>
        <v>89</v>
      </c>
    </row>
    <row r="95" spans="2:11">
      <c r="B95" s="10">
        <v>91</v>
      </c>
      <c r="C95" s="11">
        <v>35</v>
      </c>
      <c r="D95" s="11">
        <v>42</v>
      </c>
      <c r="E95" s="11">
        <v>48</v>
      </c>
      <c r="F95" s="11">
        <v>58</v>
      </c>
      <c r="G95" s="11">
        <v>66</v>
      </c>
      <c r="H95" s="11">
        <v>78</v>
      </c>
      <c r="I95" s="11">
        <v>91</v>
      </c>
      <c r="J95" s="11">
        <v>15</v>
      </c>
      <c r="K95" s="12">
        <f t="shared" si="2"/>
        <v>90</v>
      </c>
    </row>
    <row r="96" spans="2:11">
      <c r="B96" s="10">
        <v>92</v>
      </c>
      <c r="C96" s="11">
        <v>36</v>
      </c>
      <c r="D96" s="11">
        <v>42</v>
      </c>
      <c r="E96" s="11">
        <v>49</v>
      </c>
      <c r="F96" s="11">
        <v>59</v>
      </c>
      <c r="G96" s="11">
        <v>66</v>
      </c>
      <c r="H96" s="11">
        <v>79</v>
      </c>
      <c r="I96" s="11">
        <v>92</v>
      </c>
      <c r="J96" s="11">
        <v>15</v>
      </c>
      <c r="K96" s="12">
        <f t="shared" si="2"/>
        <v>91</v>
      </c>
    </row>
    <row r="97" spans="2:11">
      <c r="B97" s="10">
        <v>93</v>
      </c>
      <c r="C97" s="11">
        <v>36</v>
      </c>
      <c r="D97" s="11">
        <v>43</v>
      </c>
      <c r="E97" s="11">
        <v>49</v>
      </c>
      <c r="F97" s="11">
        <v>59</v>
      </c>
      <c r="G97" s="11">
        <v>67</v>
      </c>
      <c r="H97" s="11">
        <v>80</v>
      </c>
      <c r="I97" s="11">
        <v>93</v>
      </c>
      <c r="J97" s="11">
        <v>27</v>
      </c>
      <c r="K97" s="12">
        <f t="shared" si="2"/>
        <v>92</v>
      </c>
    </row>
    <row r="98" spans="2:11">
      <c r="B98" s="10">
        <v>94</v>
      </c>
      <c r="C98" s="11">
        <v>36</v>
      </c>
      <c r="D98" s="11">
        <v>43</v>
      </c>
      <c r="E98" s="11">
        <v>50</v>
      </c>
      <c r="F98" s="11">
        <v>60</v>
      </c>
      <c r="G98" s="11">
        <v>68</v>
      </c>
      <c r="H98" s="11">
        <v>81</v>
      </c>
      <c r="I98" s="11">
        <v>94</v>
      </c>
      <c r="J98" s="11">
        <v>39</v>
      </c>
      <c r="K98" s="12">
        <f t="shared" si="2"/>
        <v>93</v>
      </c>
    </row>
    <row r="99" spans="2:11">
      <c r="B99" s="10">
        <v>95</v>
      </c>
      <c r="C99" s="11">
        <v>37</v>
      </c>
      <c r="D99" s="11">
        <v>43</v>
      </c>
      <c r="E99" s="11">
        <v>50</v>
      </c>
      <c r="F99" s="11">
        <v>61</v>
      </c>
      <c r="G99" s="11">
        <v>68</v>
      </c>
      <c r="H99" s="11">
        <v>82</v>
      </c>
      <c r="I99" s="11">
        <v>95</v>
      </c>
      <c r="J99" s="11">
        <v>51</v>
      </c>
      <c r="K99" s="12">
        <f t="shared" si="2"/>
        <v>94</v>
      </c>
    </row>
    <row r="100" spans="2:11">
      <c r="B100" s="10">
        <v>96</v>
      </c>
      <c r="C100" s="11">
        <v>37</v>
      </c>
      <c r="D100" s="11">
        <v>44</v>
      </c>
      <c r="E100" s="11">
        <v>51</v>
      </c>
      <c r="F100" s="11">
        <v>61</v>
      </c>
      <c r="G100" s="11">
        <v>69</v>
      </c>
      <c r="H100" s="11">
        <v>83</v>
      </c>
      <c r="I100" s="11">
        <v>96</v>
      </c>
      <c r="J100" s="11">
        <v>63</v>
      </c>
      <c r="K100" s="12">
        <f t="shared" si="2"/>
        <v>95</v>
      </c>
    </row>
    <row r="101" spans="2:11">
      <c r="B101" s="10">
        <v>97</v>
      </c>
      <c r="C101" s="11">
        <v>37</v>
      </c>
      <c r="D101" s="11">
        <v>44</v>
      </c>
      <c r="E101" s="11">
        <v>51</v>
      </c>
      <c r="F101" s="11">
        <v>62</v>
      </c>
      <c r="G101" s="11">
        <v>70</v>
      </c>
      <c r="H101" s="11">
        <v>83</v>
      </c>
      <c r="I101" s="11">
        <v>97</v>
      </c>
      <c r="J101" s="11">
        <v>75</v>
      </c>
      <c r="K101" s="12">
        <f t="shared" si="2"/>
        <v>96</v>
      </c>
    </row>
    <row r="102" spans="2:11">
      <c r="B102" s="10">
        <v>98</v>
      </c>
      <c r="C102" s="11">
        <v>38</v>
      </c>
      <c r="D102" s="11">
        <v>45</v>
      </c>
      <c r="E102" s="11">
        <v>52</v>
      </c>
      <c r="F102" s="11">
        <v>62</v>
      </c>
      <c r="G102" s="11">
        <v>70</v>
      </c>
      <c r="H102" s="11">
        <v>84</v>
      </c>
      <c r="I102" s="11">
        <v>98</v>
      </c>
      <c r="J102" s="11">
        <v>87</v>
      </c>
      <c r="K102" s="12">
        <f t="shared" si="2"/>
        <v>97</v>
      </c>
    </row>
    <row r="103" spans="2:11">
      <c r="B103" s="10">
        <v>99</v>
      </c>
      <c r="C103" s="11">
        <v>38</v>
      </c>
      <c r="D103" s="11">
        <v>45</v>
      </c>
      <c r="E103" s="11">
        <v>52</v>
      </c>
      <c r="F103" s="11">
        <v>63</v>
      </c>
      <c r="G103" s="11">
        <v>71</v>
      </c>
      <c r="H103" s="11">
        <v>85</v>
      </c>
      <c r="I103" s="11">
        <v>99</v>
      </c>
      <c r="J103" s="11">
        <v>99</v>
      </c>
      <c r="K103" s="12">
        <f t="shared" si="2"/>
        <v>98</v>
      </c>
    </row>
  </sheetData>
  <sheetProtection sheet="1" objects="1"/>
  <phoneticPr fontId="11"/>
  <pageMargins left="0.69930555555555596" right="0.69930555555555596"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05"/>
  <sheetViews>
    <sheetView workbookViewId="0">
      <pane ySplit="6" topLeftCell="A7" activePane="bottomLeft" state="frozen"/>
      <selection pane="bottomLeft" activeCell="B3" sqref="B3"/>
    </sheetView>
  </sheetViews>
  <sheetFormatPr defaultColWidth="9" defaultRowHeight="15.75"/>
  <cols>
    <col min="1" max="1" width="2.5" style="1" customWidth="1"/>
    <col min="2" max="24" width="3.5" style="1" customWidth="1"/>
    <col min="25" max="25" width="3.5" style="1" hidden="1" customWidth="1"/>
    <col min="26" max="16384" width="9" style="1"/>
  </cols>
  <sheetData>
    <row r="1" spans="1:25">
      <c r="A1" s="2" t="s">
        <v>173</v>
      </c>
    </row>
    <row r="3" spans="1:25">
      <c r="B3" s="2" t="s">
        <v>174</v>
      </c>
    </row>
    <row r="4" spans="1:25">
      <c r="B4" s="209" t="s">
        <v>26</v>
      </c>
      <c r="C4" s="3" t="s">
        <v>175</v>
      </c>
      <c r="D4" s="206" t="s">
        <v>176</v>
      </c>
      <c r="E4" s="207"/>
      <c r="F4" s="207"/>
      <c r="G4" s="207"/>
      <c r="H4" s="208"/>
      <c r="I4" s="206" t="s">
        <v>177</v>
      </c>
      <c r="J4" s="207"/>
      <c r="K4" s="207"/>
      <c r="L4" s="208"/>
      <c r="M4" s="206" t="s">
        <v>178</v>
      </c>
      <c r="N4" s="207"/>
      <c r="O4" s="207"/>
      <c r="P4" s="207"/>
      <c r="Q4" s="207"/>
      <c r="R4" s="207"/>
      <c r="S4" s="208"/>
      <c r="T4" s="206" t="s">
        <v>179</v>
      </c>
      <c r="U4" s="207"/>
      <c r="V4" s="208"/>
      <c r="W4" s="206" t="s">
        <v>180</v>
      </c>
      <c r="X4" s="208"/>
      <c r="Y4" s="7"/>
    </row>
    <row r="5" spans="1:25">
      <c r="B5" s="210"/>
      <c r="C5" s="3" t="s">
        <v>143</v>
      </c>
      <c r="D5" s="3" t="s">
        <v>50</v>
      </c>
      <c r="E5" s="3" t="s">
        <v>155</v>
      </c>
      <c r="F5" s="3" t="s">
        <v>156</v>
      </c>
      <c r="G5" s="3" t="s">
        <v>157</v>
      </c>
      <c r="H5" s="3" t="s">
        <v>158</v>
      </c>
      <c r="I5" s="3" t="s">
        <v>159</v>
      </c>
      <c r="J5" s="3" t="s">
        <v>66</v>
      </c>
      <c r="K5" s="3" t="s">
        <v>160</v>
      </c>
      <c r="L5" s="3" t="s">
        <v>161</v>
      </c>
      <c r="M5" s="3" t="s">
        <v>162</v>
      </c>
      <c r="N5" s="3" t="s">
        <v>163</v>
      </c>
      <c r="O5" s="3" t="s">
        <v>164</v>
      </c>
      <c r="P5" s="3" t="s">
        <v>92</v>
      </c>
      <c r="Q5" s="3" t="s">
        <v>165</v>
      </c>
      <c r="R5" s="3" t="s">
        <v>166</v>
      </c>
      <c r="S5" s="3" t="s">
        <v>167</v>
      </c>
      <c r="T5" s="3" t="s">
        <v>169</v>
      </c>
      <c r="U5" s="3" t="s">
        <v>168</v>
      </c>
      <c r="V5" s="3" t="s">
        <v>170</v>
      </c>
      <c r="W5" s="3" t="s">
        <v>171</v>
      </c>
      <c r="X5" s="3" t="s">
        <v>172</v>
      </c>
      <c r="Y5" s="7" t="s">
        <v>154</v>
      </c>
    </row>
    <row r="6" spans="1:25">
      <c r="B6" s="4" t="s">
        <v>181</v>
      </c>
      <c r="C6" s="3" t="s">
        <v>153</v>
      </c>
      <c r="D6" s="3" t="s">
        <v>149</v>
      </c>
      <c r="E6" s="3" t="s">
        <v>150</v>
      </c>
      <c r="F6" s="3" t="s">
        <v>149</v>
      </c>
      <c r="G6" s="3" t="s">
        <v>149</v>
      </c>
      <c r="H6" s="3" t="s">
        <v>148</v>
      </c>
      <c r="I6" s="3" t="s">
        <v>150</v>
      </c>
      <c r="J6" s="3" t="s">
        <v>151</v>
      </c>
      <c r="K6" s="3" t="s">
        <v>149</v>
      </c>
      <c r="L6" s="3" t="s">
        <v>147</v>
      </c>
      <c r="M6" s="3" t="s">
        <v>149</v>
      </c>
      <c r="N6" s="3" t="s">
        <v>149</v>
      </c>
      <c r="O6" s="3" t="s">
        <v>152</v>
      </c>
      <c r="P6" s="3" t="s">
        <v>152</v>
      </c>
      <c r="Q6" s="3" t="s">
        <v>149</v>
      </c>
      <c r="R6" s="3" t="s">
        <v>148</v>
      </c>
      <c r="S6" s="3" t="s">
        <v>150</v>
      </c>
      <c r="T6" s="3" t="s">
        <v>152</v>
      </c>
      <c r="U6" s="3" t="s">
        <v>150</v>
      </c>
      <c r="V6" s="3" t="s">
        <v>148</v>
      </c>
      <c r="W6" s="3" t="s">
        <v>150</v>
      </c>
      <c r="X6" s="3" t="s">
        <v>152</v>
      </c>
      <c r="Y6" s="7"/>
    </row>
    <row r="7" spans="1:25">
      <c r="B7" s="5">
        <v>1</v>
      </c>
      <c r="C7" s="6">
        <v>5</v>
      </c>
      <c r="D7" s="6">
        <v>5</v>
      </c>
      <c r="E7" s="6">
        <v>7</v>
      </c>
      <c r="F7" s="6">
        <v>4</v>
      </c>
      <c r="G7" s="6">
        <v>3</v>
      </c>
      <c r="H7" s="6">
        <v>5</v>
      </c>
      <c r="I7" s="6">
        <v>5</v>
      </c>
      <c r="J7" s="6">
        <v>10</v>
      </c>
      <c r="K7" s="6">
        <v>9</v>
      </c>
      <c r="L7" s="6">
        <v>1</v>
      </c>
      <c r="M7" s="6">
        <v>10</v>
      </c>
      <c r="N7" s="6">
        <v>10</v>
      </c>
      <c r="O7" s="6">
        <v>20</v>
      </c>
      <c r="P7" s="6">
        <v>20</v>
      </c>
      <c r="Q7" s="6">
        <v>10</v>
      </c>
      <c r="R7" s="6">
        <v>5</v>
      </c>
      <c r="S7" s="6">
        <v>15</v>
      </c>
      <c r="T7" s="6">
        <v>10</v>
      </c>
      <c r="U7" s="6">
        <v>15</v>
      </c>
      <c r="V7" s="6">
        <v>5</v>
      </c>
      <c r="W7" s="6">
        <v>15</v>
      </c>
      <c r="X7" s="6">
        <v>20</v>
      </c>
      <c r="Y7" s="7">
        <f t="shared" ref="Y7:Y38" si="0">B7-1</f>
        <v>0</v>
      </c>
    </row>
    <row r="8" spans="1:25">
      <c r="B8" s="5">
        <v>2</v>
      </c>
      <c r="C8" s="6">
        <v>5</v>
      </c>
      <c r="D8" s="6">
        <v>6</v>
      </c>
      <c r="E8" s="6">
        <v>8</v>
      </c>
      <c r="F8" s="6">
        <v>5</v>
      </c>
      <c r="G8" s="6">
        <v>4</v>
      </c>
      <c r="H8" s="6">
        <v>6</v>
      </c>
      <c r="I8" s="6">
        <v>6</v>
      </c>
      <c r="J8" s="6">
        <v>11</v>
      </c>
      <c r="K8" s="6">
        <v>10</v>
      </c>
      <c r="L8" s="6">
        <v>1</v>
      </c>
      <c r="M8" s="6">
        <v>11</v>
      </c>
      <c r="N8" s="6">
        <v>11</v>
      </c>
      <c r="O8" s="6">
        <v>21</v>
      </c>
      <c r="P8" s="6">
        <v>21</v>
      </c>
      <c r="Q8" s="6">
        <v>11</v>
      </c>
      <c r="R8" s="6">
        <v>5</v>
      </c>
      <c r="S8" s="6">
        <v>16</v>
      </c>
      <c r="T8" s="6">
        <v>11</v>
      </c>
      <c r="U8" s="6">
        <v>16</v>
      </c>
      <c r="V8" s="6">
        <v>5</v>
      </c>
      <c r="W8" s="6">
        <v>16</v>
      </c>
      <c r="X8" s="6">
        <v>21</v>
      </c>
      <c r="Y8" s="7">
        <f t="shared" si="0"/>
        <v>1</v>
      </c>
    </row>
    <row r="9" spans="1:25">
      <c r="B9" s="5">
        <v>3</v>
      </c>
      <c r="C9" s="6">
        <v>5</v>
      </c>
      <c r="D9" s="6">
        <v>6</v>
      </c>
      <c r="E9" s="6">
        <v>9</v>
      </c>
      <c r="F9" s="6">
        <v>5</v>
      </c>
      <c r="G9" s="6">
        <v>4</v>
      </c>
      <c r="H9" s="6">
        <v>6</v>
      </c>
      <c r="I9" s="6">
        <v>7</v>
      </c>
      <c r="J9" s="6">
        <v>12</v>
      </c>
      <c r="K9" s="6">
        <v>10</v>
      </c>
      <c r="L9" s="6">
        <v>1</v>
      </c>
      <c r="M9" s="6">
        <v>11</v>
      </c>
      <c r="N9" s="6">
        <v>11</v>
      </c>
      <c r="O9" s="6">
        <v>21</v>
      </c>
      <c r="P9" s="6">
        <v>21</v>
      </c>
      <c r="Q9" s="6">
        <v>11</v>
      </c>
      <c r="R9" s="6">
        <v>6</v>
      </c>
      <c r="S9" s="6">
        <v>17</v>
      </c>
      <c r="T9" s="6">
        <v>12</v>
      </c>
      <c r="U9" s="6">
        <v>17</v>
      </c>
      <c r="V9" s="6">
        <v>6</v>
      </c>
      <c r="W9" s="6">
        <v>17</v>
      </c>
      <c r="X9" s="6">
        <v>21</v>
      </c>
      <c r="Y9" s="7">
        <f t="shared" si="0"/>
        <v>2</v>
      </c>
    </row>
    <row r="10" spans="1:25">
      <c r="B10" s="5">
        <v>4</v>
      </c>
      <c r="C10" s="6">
        <v>5</v>
      </c>
      <c r="D10" s="6">
        <v>7</v>
      </c>
      <c r="E10" s="6">
        <v>10</v>
      </c>
      <c r="F10" s="6">
        <v>6</v>
      </c>
      <c r="G10" s="6">
        <v>5</v>
      </c>
      <c r="H10" s="6">
        <v>6</v>
      </c>
      <c r="I10" s="6">
        <v>8</v>
      </c>
      <c r="J10" s="6">
        <v>13</v>
      </c>
      <c r="K10" s="6">
        <v>11</v>
      </c>
      <c r="L10" s="6">
        <v>2</v>
      </c>
      <c r="M10" s="6">
        <v>12</v>
      </c>
      <c r="N10" s="6">
        <v>12</v>
      </c>
      <c r="O10" s="6">
        <v>22</v>
      </c>
      <c r="P10" s="6">
        <v>22</v>
      </c>
      <c r="Q10" s="6">
        <v>12</v>
      </c>
      <c r="R10" s="6">
        <v>6</v>
      </c>
      <c r="S10" s="6">
        <v>17</v>
      </c>
      <c r="T10" s="6">
        <v>13</v>
      </c>
      <c r="U10" s="6">
        <v>17</v>
      </c>
      <c r="V10" s="6">
        <v>6</v>
      </c>
      <c r="W10" s="6">
        <v>17</v>
      </c>
      <c r="X10" s="6">
        <v>22</v>
      </c>
      <c r="Y10" s="7">
        <f t="shared" si="0"/>
        <v>3</v>
      </c>
    </row>
    <row r="11" spans="1:25">
      <c r="B11" s="5">
        <v>5</v>
      </c>
      <c r="C11" s="6">
        <v>5</v>
      </c>
      <c r="D11" s="6">
        <v>7</v>
      </c>
      <c r="E11" s="6">
        <v>10</v>
      </c>
      <c r="F11" s="6">
        <v>6</v>
      </c>
      <c r="G11" s="6">
        <v>5</v>
      </c>
      <c r="H11" s="6">
        <v>6</v>
      </c>
      <c r="I11" s="6">
        <v>9</v>
      </c>
      <c r="J11" s="6">
        <v>14</v>
      </c>
      <c r="K11" s="6">
        <v>11</v>
      </c>
      <c r="L11" s="6">
        <v>2</v>
      </c>
      <c r="M11" s="6">
        <v>12</v>
      </c>
      <c r="N11" s="6">
        <v>12</v>
      </c>
      <c r="O11" s="6">
        <v>23</v>
      </c>
      <c r="P11" s="6">
        <v>23</v>
      </c>
      <c r="Q11" s="6">
        <v>12</v>
      </c>
      <c r="R11" s="6">
        <v>6</v>
      </c>
      <c r="S11" s="6">
        <v>18</v>
      </c>
      <c r="T11" s="6">
        <v>13</v>
      </c>
      <c r="U11" s="6">
        <v>18</v>
      </c>
      <c r="V11" s="6">
        <v>6</v>
      </c>
      <c r="W11" s="6">
        <v>18</v>
      </c>
      <c r="X11" s="6">
        <v>23</v>
      </c>
      <c r="Y11" s="7">
        <f t="shared" si="0"/>
        <v>4</v>
      </c>
    </row>
    <row r="12" spans="1:25">
      <c r="B12" s="5">
        <v>6</v>
      </c>
      <c r="C12" s="6">
        <v>5</v>
      </c>
      <c r="D12" s="6">
        <v>8</v>
      </c>
      <c r="E12" s="6">
        <v>11</v>
      </c>
      <c r="F12" s="6">
        <v>7</v>
      </c>
      <c r="G12" s="6">
        <v>6</v>
      </c>
      <c r="H12" s="6">
        <v>7</v>
      </c>
      <c r="I12" s="6">
        <v>9</v>
      </c>
      <c r="J12" s="6">
        <v>14</v>
      </c>
      <c r="K12" s="6">
        <v>11</v>
      </c>
      <c r="L12" s="6">
        <v>2</v>
      </c>
      <c r="M12" s="6">
        <v>12</v>
      </c>
      <c r="N12" s="6">
        <v>12</v>
      </c>
      <c r="O12" s="6">
        <v>24</v>
      </c>
      <c r="P12" s="6">
        <v>24</v>
      </c>
      <c r="Q12" s="6">
        <v>12</v>
      </c>
      <c r="R12" s="6">
        <v>6</v>
      </c>
      <c r="S12" s="6">
        <v>19</v>
      </c>
      <c r="T12" s="6">
        <v>14</v>
      </c>
      <c r="U12" s="6">
        <v>19</v>
      </c>
      <c r="V12" s="6">
        <v>6</v>
      </c>
      <c r="W12" s="6">
        <v>19</v>
      </c>
      <c r="X12" s="6">
        <v>24</v>
      </c>
      <c r="Y12" s="7">
        <f t="shared" si="0"/>
        <v>5</v>
      </c>
    </row>
    <row r="13" spans="1:25">
      <c r="B13" s="5">
        <v>7</v>
      </c>
      <c r="C13" s="6">
        <v>5</v>
      </c>
      <c r="D13" s="6">
        <v>8</v>
      </c>
      <c r="E13" s="6">
        <v>12</v>
      </c>
      <c r="F13" s="6">
        <v>7</v>
      </c>
      <c r="G13" s="6">
        <v>6</v>
      </c>
      <c r="H13" s="6">
        <v>7</v>
      </c>
      <c r="I13" s="6">
        <v>10</v>
      </c>
      <c r="J13" s="6">
        <v>15</v>
      </c>
      <c r="K13" s="6">
        <v>12</v>
      </c>
      <c r="L13" s="6">
        <v>2</v>
      </c>
      <c r="M13" s="6">
        <v>13</v>
      </c>
      <c r="N13" s="6">
        <v>13</v>
      </c>
      <c r="O13" s="6">
        <v>25</v>
      </c>
      <c r="P13" s="6">
        <v>25</v>
      </c>
      <c r="Q13" s="6">
        <v>13</v>
      </c>
      <c r="R13" s="6">
        <v>6</v>
      </c>
      <c r="S13" s="6">
        <v>19</v>
      </c>
      <c r="T13" s="6">
        <v>15</v>
      </c>
      <c r="U13" s="6">
        <v>19</v>
      </c>
      <c r="V13" s="6">
        <v>6</v>
      </c>
      <c r="W13" s="6">
        <v>19</v>
      </c>
      <c r="X13" s="6">
        <v>25</v>
      </c>
      <c r="Y13" s="7">
        <f t="shared" si="0"/>
        <v>6</v>
      </c>
    </row>
    <row r="14" spans="1:25">
      <c r="B14" s="5">
        <v>8</v>
      </c>
      <c r="C14" s="6">
        <v>5</v>
      </c>
      <c r="D14" s="6">
        <v>9</v>
      </c>
      <c r="E14" s="6">
        <v>12</v>
      </c>
      <c r="F14" s="6">
        <v>8</v>
      </c>
      <c r="G14" s="6">
        <v>7</v>
      </c>
      <c r="H14" s="6">
        <v>7</v>
      </c>
      <c r="I14" s="6">
        <v>11</v>
      </c>
      <c r="J14" s="6">
        <v>16</v>
      </c>
      <c r="K14" s="6">
        <v>12</v>
      </c>
      <c r="L14" s="6">
        <v>2</v>
      </c>
      <c r="M14" s="6">
        <v>13</v>
      </c>
      <c r="N14" s="6">
        <v>13</v>
      </c>
      <c r="O14" s="6">
        <v>25</v>
      </c>
      <c r="P14" s="6">
        <v>25</v>
      </c>
      <c r="Q14" s="6">
        <v>13</v>
      </c>
      <c r="R14" s="6">
        <v>7</v>
      </c>
      <c r="S14" s="6">
        <v>20</v>
      </c>
      <c r="T14" s="6">
        <v>16</v>
      </c>
      <c r="U14" s="6">
        <v>20</v>
      </c>
      <c r="V14" s="6">
        <v>7</v>
      </c>
      <c r="W14" s="6">
        <v>20</v>
      </c>
      <c r="X14" s="6">
        <v>25</v>
      </c>
      <c r="Y14" s="7">
        <f t="shared" si="0"/>
        <v>7</v>
      </c>
    </row>
    <row r="15" spans="1:25">
      <c r="B15" s="5">
        <v>9</v>
      </c>
      <c r="C15" s="6">
        <v>5</v>
      </c>
      <c r="D15" s="6">
        <v>9</v>
      </c>
      <c r="E15" s="6">
        <v>13</v>
      </c>
      <c r="F15" s="6">
        <v>8</v>
      </c>
      <c r="G15" s="6">
        <v>7</v>
      </c>
      <c r="H15" s="6">
        <v>7</v>
      </c>
      <c r="I15" s="6">
        <v>11</v>
      </c>
      <c r="J15" s="6">
        <v>16</v>
      </c>
      <c r="K15" s="6">
        <v>13</v>
      </c>
      <c r="L15" s="6">
        <v>2</v>
      </c>
      <c r="M15" s="6">
        <v>14</v>
      </c>
      <c r="N15" s="6">
        <v>14</v>
      </c>
      <c r="O15" s="6">
        <v>26</v>
      </c>
      <c r="P15" s="6">
        <v>26</v>
      </c>
      <c r="Q15" s="6">
        <v>14</v>
      </c>
      <c r="R15" s="6">
        <v>7</v>
      </c>
      <c r="S15" s="6">
        <v>20</v>
      </c>
      <c r="T15" s="6">
        <v>17</v>
      </c>
      <c r="U15" s="6">
        <v>20</v>
      </c>
      <c r="V15" s="6">
        <v>7</v>
      </c>
      <c r="W15" s="6">
        <v>20</v>
      </c>
      <c r="X15" s="6">
        <v>26</v>
      </c>
      <c r="Y15" s="7">
        <f t="shared" si="0"/>
        <v>8</v>
      </c>
    </row>
    <row r="16" spans="1:25">
      <c r="B16" s="5">
        <v>10</v>
      </c>
      <c r="C16" s="6">
        <v>6</v>
      </c>
      <c r="D16" s="6">
        <v>10</v>
      </c>
      <c r="E16" s="6">
        <v>14</v>
      </c>
      <c r="F16" s="6">
        <v>9</v>
      </c>
      <c r="G16" s="6">
        <v>8</v>
      </c>
      <c r="H16" s="6">
        <v>8</v>
      </c>
      <c r="I16" s="6">
        <v>12</v>
      </c>
      <c r="J16" s="6">
        <v>17</v>
      </c>
      <c r="K16" s="6">
        <v>13</v>
      </c>
      <c r="L16" s="6">
        <v>2</v>
      </c>
      <c r="M16" s="6">
        <v>14</v>
      </c>
      <c r="N16" s="6">
        <v>14</v>
      </c>
      <c r="O16" s="6">
        <v>27</v>
      </c>
      <c r="P16" s="6">
        <v>27</v>
      </c>
      <c r="Q16" s="6">
        <v>14</v>
      </c>
      <c r="R16" s="6">
        <v>7</v>
      </c>
      <c r="S16" s="6">
        <v>21</v>
      </c>
      <c r="T16" s="6">
        <v>18</v>
      </c>
      <c r="U16" s="6">
        <v>21</v>
      </c>
      <c r="V16" s="6">
        <v>7</v>
      </c>
      <c r="W16" s="6">
        <v>21</v>
      </c>
      <c r="X16" s="6">
        <v>27</v>
      </c>
      <c r="Y16" s="7">
        <f t="shared" si="0"/>
        <v>9</v>
      </c>
    </row>
    <row r="17" spans="2:25">
      <c r="B17" s="5">
        <v>11</v>
      </c>
      <c r="C17" s="6">
        <v>6</v>
      </c>
      <c r="D17" s="6">
        <v>10</v>
      </c>
      <c r="E17" s="6">
        <v>14</v>
      </c>
      <c r="F17" s="6">
        <v>9</v>
      </c>
      <c r="G17" s="6">
        <v>8</v>
      </c>
      <c r="H17" s="6">
        <v>8</v>
      </c>
      <c r="I17" s="6">
        <v>13</v>
      </c>
      <c r="J17" s="6">
        <v>18</v>
      </c>
      <c r="K17" s="6">
        <v>14</v>
      </c>
      <c r="L17" s="6">
        <v>3</v>
      </c>
      <c r="M17" s="6">
        <v>14</v>
      </c>
      <c r="N17" s="6">
        <v>14</v>
      </c>
      <c r="O17" s="6">
        <v>28</v>
      </c>
      <c r="P17" s="6">
        <v>28</v>
      </c>
      <c r="Q17" s="6">
        <v>14</v>
      </c>
      <c r="R17" s="6">
        <v>7</v>
      </c>
      <c r="S17" s="6">
        <v>22</v>
      </c>
      <c r="T17" s="6">
        <v>19</v>
      </c>
      <c r="U17" s="6">
        <v>22</v>
      </c>
      <c r="V17" s="6">
        <v>7</v>
      </c>
      <c r="W17" s="6">
        <v>22</v>
      </c>
      <c r="X17" s="6">
        <v>28</v>
      </c>
      <c r="Y17" s="7">
        <f t="shared" si="0"/>
        <v>10</v>
      </c>
    </row>
    <row r="18" spans="2:25">
      <c r="B18" s="5">
        <v>12</v>
      </c>
      <c r="C18" s="6">
        <v>6</v>
      </c>
      <c r="D18" s="6">
        <v>10</v>
      </c>
      <c r="E18" s="6">
        <v>15</v>
      </c>
      <c r="F18" s="6">
        <v>10</v>
      </c>
      <c r="G18" s="6">
        <v>9</v>
      </c>
      <c r="H18" s="6">
        <v>8</v>
      </c>
      <c r="I18" s="6">
        <v>13</v>
      </c>
      <c r="J18" s="6">
        <v>18</v>
      </c>
      <c r="K18" s="6">
        <v>14</v>
      </c>
      <c r="L18" s="6">
        <v>3</v>
      </c>
      <c r="M18" s="6">
        <v>15</v>
      </c>
      <c r="N18" s="6">
        <v>15</v>
      </c>
      <c r="O18" s="6">
        <v>29</v>
      </c>
      <c r="P18" s="6">
        <v>29</v>
      </c>
      <c r="Q18" s="6">
        <v>15</v>
      </c>
      <c r="R18" s="6">
        <v>7</v>
      </c>
      <c r="S18" s="6">
        <v>22</v>
      </c>
      <c r="T18" s="6">
        <v>20</v>
      </c>
      <c r="U18" s="6">
        <v>22</v>
      </c>
      <c r="V18" s="6">
        <v>7</v>
      </c>
      <c r="W18" s="6">
        <v>22</v>
      </c>
      <c r="X18" s="6">
        <v>29</v>
      </c>
      <c r="Y18" s="7">
        <f t="shared" si="0"/>
        <v>11</v>
      </c>
    </row>
    <row r="19" spans="2:25">
      <c r="B19" s="5">
        <v>13</v>
      </c>
      <c r="C19" s="6">
        <v>6</v>
      </c>
      <c r="D19" s="6">
        <v>11</v>
      </c>
      <c r="E19" s="6">
        <v>16</v>
      </c>
      <c r="F19" s="6">
        <v>10</v>
      </c>
      <c r="G19" s="6">
        <v>9</v>
      </c>
      <c r="H19" s="6">
        <v>8</v>
      </c>
      <c r="I19" s="6">
        <v>14</v>
      </c>
      <c r="J19" s="6">
        <v>19</v>
      </c>
      <c r="K19" s="6">
        <v>14</v>
      </c>
      <c r="L19" s="6">
        <v>3</v>
      </c>
      <c r="M19" s="6">
        <v>15</v>
      </c>
      <c r="N19" s="6">
        <v>15</v>
      </c>
      <c r="O19" s="6">
        <v>29</v>
      </c>
      <c r="P19" s="6">
        <v>29</v>
      </c>
      <c r="Q19" s="6">
        <v>15</v>
      </c>
      <c r="R19" s="6">
        <v>8</v>
      </c>
      <c r="S19" s="6">
        <v>23</v>
      </c>
      <c r="T19" s="6">
        <v>21</v>
      </c>
      <c r="U19" s="6">
        <v>23</v>
      </c>
      <c r="V19" s="6">
        <v>8</v>
      </c>
      <c r="W19" s="6">
        <v>23</v>
      </c>
      <c r="X19" s="6">
        <v>29</v>
      </c>
      <c r="Y19" s="7">
        <f t="shared" si="0"/>
        <v>12</v>
      </c>
    </row>
    <row r="20" spans="2:25">
      <c r="B20" s="5">
        <v>14</v>
      </c>
      <c r="C20" s="6">
        <v>6</v>
      </c>
      <c r="D20" s="6">
        <v>11</v>
      </c>
      <c r="E20" s="6">
        <v>16</v>
      </c>
      <c r="F20" s="6">
        <v>11</v>
      </c>
      <c r="G20" s="6">
        <v>10</v>
      </c>
      <c r="H20" s="6">
        <v>9</v>
      </c>
      <c r="I20" s="6">
        <v>15</v>
      </c>
      <c r="J20" s="6">
        <v>20</v>
      </c>
      <c r="K20" s="6">
        <v>15</v>
      </c>
      <c r="L20" s="6">
        <v>3</v>
      </c>
      <c r="M20" s="6">
        <v>16</v>
      </c>
      <c r="N20" s="6">
        <v>16</v>
      </c>
      <c r="O20" s="6">
        <v>30</v>
      </c>
      <c r="P20" s="6">
        <v>30</v>
      </c>
      <c r="Q20" s="6">
        <v>16</v>
      </c>
      <c r="R20" s="6">
        <v>8</v>
      </c>
      <c r="S20" s="6">
        <v>23</v>
      </c>
      <c r="T20" s="6">
        <v>22</v>
      </c>
      <c r="U20" s="6">
        <v>23</v>
      </c>
      <c r="V20" s="6">
        <v>8</v>
      </c>
      <c r="W20" s="6">
        <v>23</v>
      </c>
      <c r="X20" s="6">
        <v>30</v>
      </c>
      <c r="Y20" s="7">
        <f t="shared" si="0"/>
        <v>13</v>
      </c>
    </row>
    <row r="21" spans="2:25">
      <c r="B21" s="5">
        <v>15</v>
      </c>
      <c r="C21" s="6">
        <v>6</v>
      </c>
      <c r="D21" s="6">
        <v>12</v>
      </c>
      <c r="E21" s="6">
        <v>17</v>
      </c>
      <c r="F21" s="6">
        <v>11</v>
      </c>
      <c r="G21" s="6">
        <v>10</v>
      </c>
      <c r="H21" s="6">
        <v>9</v>
      </c>
      <c r="I21" s="6">
        <v>16</v>
      </c>
      <c r="J21" s="6">
        <v>21</v>
      </c>
      <c r="K21" s="6">
        <v>15</v>
      </c>
      <c r="L21" s="6">
        <v>3</v>
      </c>
      <c r="M21" s="6">
        <v>16</v>
      </c>
      <c r="N21" s="6">
        <v>16</v>
      </c>
      <c r="O21" s="6">
        <v>31</v>
      </c>
      <c r="P21" s="6">
        <v>31</v>
      </c>
      <c r="Q21" s="6">
        <v>16</v>
      </c>
      <c r="R21" s="6">
        <v>8</v>
      </c>
      <c r="S21" s="6">
        <v>24</v>
      </c>
      <c r="T21" s="6">
        <v>22</v>
      </c>
      <c r="U21" s="6">
        <v>24</v>
      </c>
      <c r="V21" s="6">
        <v>8</v>
      </c>
      <c r="W21" s="6">
        <v>24</v>
      </c>
      <c r="X21" s="6">
        <v>31</v>
      </c>
      <c r="Y21" s="7">
        <f t="shared" si="0"/>
        <v>14</v>
      </c>
    </row>
    <row r="22" spans="2:25">
      <c r="B22" s="5">
        <v>16</v>
      </c>
      <c r="C22" s="6">
        <v>6</v>
      </c>
      <c r="D22" s="6">
        <v>12</v>
      </c>
      <c r="E22" s="6">
        <v>18</v>
      </c>
      <c r="F22" s="6">
        <v>11</v>
      </c>
      <c r="G22" s="6">
        <v>10</v>
      </c>
      <c r="H22" s="6">
        <v>9</v>
      </c>
      <c r="I22" s="6">
        <v>16</v>
      </c>
      <c r="J22" s="6">
        <v>21</v>
      </c>
      <c r="K22" s="6">
        <v>16</v>
      </c>
      <c r="L22" s="6">
        <v>3</v>
      </c>
      <c r="M22" s="6">
        <v>16</v>
      </c>
      <c r="N22" s="6">
        <v>16</v>
      </c>
      <c r="O22" s="6">
        <v>32</v>
      </c>
      <c r="P22" s="6">
        <v>32</v>
      </c>
      <c r="Q22" s="6">
        <v>16</v>
      </c>
      <c r="R22" s="6">
        <v>8</v>
      </c>
      <c r="S22" s="6">
        <v>25</v>
      </c>
      <c r="T22" s="6">
        <v>23</v>
      </c>
      <c r="U22" s="6">
        <v>25</v>
      </c>
      <c r="V22" s="6">
        <v>8</v>
      </c>
      <c r="W22" s="6">
        <v>25</v>
      </c>
      <c r="X22" s="6">
        <v>32</v>
      </c>
      <c r="Y22" s="7">
        <f t="shared" si="0"/>
        <v>15</v>
      </c>
    </row>
    <row r="23" spans="2:25">
      <c r="B23" s="5">
        <v>17</v>
      </c>
      <c r="C23" s="6">
        <v>6</v>
      </c>
      <c r="D23" s="6">
        <v>13</v>
      </c>
      <c r="E23" s="6">
        <v>18</v>
      </c>
      <c r="F23" s="6">
        <v>12</v>
      </c>
      <c r="G23" s="6">
        <v>11</v>
      </c>
      <c r="H23" s="6">
        <v>9</v>
      </c>
      <c r="I23" s="6">
        <v>17</v>
      </c>
      <c r="J23" s="6">
        <v>22</v>
      </c>
      <c r="K23" s="6">
        <v>16</v>
      </c>
      <c r="L23" s="6">
        <v>3</v>
      </c>
      <c r="M23" s="6">
        <v>17</v>
      </c>
      <c r="N23" s="6">
        <v>17</v>
      </c>
      <c r="O23" s="6">
        <v>33</v>
      </c>
      <c r="P23" s="6">
        <v>33</v>
      </c>
      <c r="Q23" s="6">
        <v>17</v>
      </c>
      <c r="R23" s="6">
        <v>8</v>
      </c>
      <c r="S23" s="6">
        <v>25</v>
      </c>
      <c r="T23" s="6">
        <v>24</v>
      </c>
      <c r="U23" s="6">
        <v>25</v>
      </c>
      <c r="V23" s="6">
        <v>8</v>
      </c>
      <c r="W23" s="6">
        <v>25</v>
      </c>
      <c r="X23" s="6">
        <v>33</v>
      </c>
      <c r="Y23" s="7">
        <f t="shared" si="0"/>
        <v>16</v>
      </c>
    </row>
    <row r="24" spans="2:25">
      <c r="B24" s="5">
        <v>18</v>
      </c>
      <c r="C24" s="6">
        <v>6</v>
      </c>
      <c r="D24" s="6">
        <v>13</v>
      </c>
      <c r="E24" s="6">
        <v>19</v>
      </c>
      <c r="F24" s="6">
        <v>12</v>
      </c>
      <c r="G24" s="6">
        <v>11</v>
      </c>
      <c r="H24" s="6">
        <v>10</v>
      </c>
      <c r="I24" s="6">
        <v>18</v>
      </c>
      <c r="J24" s="6">
        <v>23</v>
      </c>
      <c r="K24" s="6">
        <v>16</v>
      </c>
      <c r="L24" s="6">
        <v>4</v>
      </c>
      <c r="M24" s="6">
        <v>17</v>
      </c>
      <c r="N24" s="6">
        <v>17</v>
      </c>
      <c r="O24" s="6">
        <v>33</v>
      </c>
      <c r="P24" s="6">
        <v>33</v>
      </c>
      <c r="Q24" s="6">
        <v>17</v>
      </c>
      <c r="R24" s="6">
        <v>9</v>
      </c>
      <c r="S24" s="6">
        <v>26</v>
      </c>
      <c r="T24" s="6">
        <v>25</v>
      </c>
      <c r="U24" s="6">
        <v>26</v>
      </c>
      <c r="V24" s="6">
        <v>9</v>
      </c>
      <c r="W24" s="6">
        <v>26</v>
      </c>
      <c r="X24" s="6">
        <v>33</v>
      </c>
      <c r="Y24" s="7">
        <f t="shared" si="0"/>
        <v>17</v>
      </c>
    </row>
    <row r="25" spans="2:25">
      <c r="B25" s="5">
        <v>19</v>
      </c>
      <c r="C25" s="6">
        <v>6</v>
      </c>
      <c r="D25" s="6">
        <v>14</v>
      </c>
      <c r="E25" s="6">
        <v>20</v>
      </c>
      <c r="F25" s="6">
        <v>13</v>
      </c>
      <c r="G25" s="6">
        <v>12</v>
      </c>
      <c r="H25" s="6">
        <v>10</v>
      </c>
      <c r="I25" s="6">
        <v>18</v>
      </c>
      <c r="J25" s="6">
        <v>23</v>
      </c>
      <c r="K25" s="6">
        <v>17</v>
      </c>
      <c r="L25" s="6">
        <v>4</v>
      </c>
      <c r="M25" s="6">
        <v>18</v>
      </c>
      <c r="N25" s="6">
        <v>18</v>
      </c>
      <c r="O25" s="6">
        <v>34</v>
      </c>
      <c r="P25" s="6">
        <v>34</v>
      </c>
      <c r="Q25" s="6">
        <v>18</v>
      </c>
      <c r="R25" s="6">
        <v>9</v>
      </c>
      <c r="S25" s="6">
        <v>27</v>
      </c>
      <c r="T25" s="6">
        <v>26</v>
      </c>
      <c r="U25" s="6">
        <v>27</v>
      </c>
      <c r="V25" s="6">
        <v>9</v>
      </c>
      <c r="W25" s="6">
        <v>27</v>
      </c>
      <c r="X25" s="6">
        <v>34</v>
      </c>
      <c r="Y25" s="7">
        <f t="shared" si="0"/>
        <v>18</v>
      </c>
    </row>
    <row r="26" spans="2:25">
      <c r="B26" s="5">
        <v>20</v>
      </c>
      <c r="C26" s="6">
        <v>7</v>
      </c>
      <c r="D26" s="6">
        <v>14</v>
      </c>
      <c r="E26" s="6">
        <v>20</v>
      </c>
      <c r="F26" s="6">
        <v>13</v>
      </c>
      <c r="G26" s="6">
        <v>12</v>
      </c>
      <c r="H26" s="6">
        <v>10</v>
      </c>
      <c r="I26" s="6">
        <v>19</v>
      </c>
      <c r="J26" s="6">
        <v>24</v>
      </c>
      <c r="K26" s="6">
        <v>17</v>
      </c>
      <c r="L26" s="6">
        <v>4</v>
      </c>
      <c r="M26" s="6">
        <v>18</v>
      </c>
      <c r="N26" s="6">
        <v>18</v>
      </c>
      <c r="O26" s="6">
        <v>35</v>
      </c>
      <c r="P26" s="6">
        <v>35</v>
      </c>
      <c r="Q26" s="6">
        <v>18</v>
      </c>
      <c r="R26" s="6">
        <v>9</v>
      </c>
      <c r="S26" s="6">
        <v>27</v>
      </c>
      <c r="T26" s="6">
        <v>27</v>
      </c>
      <c r="U26" s="6">
        <v>27</v>
      </c>
      <c r="V26" s="6">
        <v>9</v>
      </c>
      <c r="W26" s="6">
        <v>27</v>
      </c>
      <c r="X26" s="6">
        <v>35</v>
      </c>
      <c r="Y26" s="7">
        <f t="shared" si="0"/>
        <v>19</v>
      </c>
    </row>
    <row r="27" spans="2:25">
      <c r="B27" s="5">
        <v>21</v>
      </c>
      <c r="C27" s="6">
        <v>7</v>
      </c>
      <c r="D27" s="6">
        <v>15</v>
      </c>
      <c r="E27" s="6">
        <v>21</v>
      </c>
      <c r="F27" s="6">
        <v>14</v>
      </c>
      <c r="G27" s="6">
        <v>13</v>
      </c>
      <c r="H27" s="6">
        <v>10</v>
      </c>
      <c r="I27" s="6">
        <v>20</v>
      </c>
      <c r="J27" s="6">
        <v>25</v>
      </c>
      <c r="K27" s="6">
        <v>18</v>
      </c>
      <c r="L27" s="6">
        <v>4</v>
      </c>
      <c r="M27" s="6">
        <v>18</v>
      </c>
      <c r="N27" s="6">
        <v>18</v>
      </c>
      <c r="O27" s="6">
        <v>36</v>
      </c>
      <c r="P27" s="6">
        <v>36</v>
      </c>
      <c r="Q27" s="6">
        <v>18</v>
      </c>
      <c r="R27" s="6">
        <v>9</v>
      </c>
      <c r="S27" s="6">
        <v>28</v>
      </c>
      <c r="T27" s="6">
        <v>28</v>
      </c>
      <c r="U27" s="6">
        <v>28</v>
      </c>
      <c r="V27" s="6">
        <v>9</v>
      </c>
      <c r="W27" s="6">
        <v>28</v>
      </c>
      <c r="X27" s="6">
        <v>36</v>
      </c>
      <c r="Y27" s="7">
        <f t="shared" si="0"/>
        <v>20</v>
      </c>
    </row>
    <row r="28" spans="2:25">
      <c r="B28" s="5">
        <v>22</v>
      </c>
      <c r="C28" s="6">
        <v>7</v>
      </c>
      <c r="D28" s="6">
        <v>15</v>
      </c>
      <c r="E28" s="6">
        <v>22</v>
      </c>
      <c r="F28" s="6">
        <v>14</v>
      </c>
      <c r="G28" s="6">
        <v>13</v>
      </c>
      <c r="H28" s="6">
        <v>11</v>
      </c>
      <c r="I28" s="6">
        <v>21</v>
      </c>
      <c r="J28" s="6">
        <v>26</v>
      </c>
      <c r="K28" s="6">
        <v>18</v>
      </c>
      <c r="L28" s="6">
        <v>4</v>
      </c>
      <c r="M28" s="6">
        <v>19</v>
      </c>
      <c r="N28" s="6">
        <v>19</v>
      </c>
      <c r="O28" s="6">
        <v>37</v>
      </c>
      <c r="P28" s="6">
        <v>37</v>
      </c>
      <c r="Q28" s="6">
        <v>19</v>
      </c>
      <c r="R28" s="6">
        <v>9</v>
      </c>
      <c r="S28" s="6">
        <v>28</v>
      </c>
      <c r="T28" s="6">
        <v>29</v>
      </c>
      <c r="U28" s="6">
        <v>28</v>
      </c>
      <c r="V28" s="6">
        <v>9</v>
      </c>
      <c r="W28" s="6">
        <v>28</v>
      </c>
      <c r="X28" s="6">
        <v>37</v>
      </c>
      <c r="Y28" s="7">
        <f t="shared" si="0"/>
        <v>21</v>
      </c>
    </row>
    <row r="29" spans="2:25">
      <c r="B29" s="5">
        <v>23</v>
      </c>
      <c r="C29" s="6">
        <v>7</v>
      </c>
      <c r="D29" s="6">
        <v>15</v>
      </c>
      <c r="E29" s="6">
        <v>22</v>
      </c>
      <c r="F29" s="6">
        <v>15</v>
      </c>
      <c r="G29" s="6">
        <v>14</v>
      </c>
      <c r="H29" s="6">
        <v>11</v>
      </c>
      <c r="I29" s="6">
        <v>21</v>
      </c>
      <c r="J29" s="6">
        <v>26</v>
      </c>
      <c r="K29" s="6">
        <v>19</v>
      </c>
      <c r="L29" s="6">
        <v>4</v>
      </c>
      <c r="M29" s="6">
        <v>19</v>
      </c>
      <c r="N29" s="6">
        <v>19</v>
      </c>
      <c r="O29" s="6">
        <v>37</v>
      </c>
      <c r="P29" s="6">
        <v>37</v>
      </c>
      <c r="Q29" s="6">
        <v>19</v>
      </c>
      <c r="R29" s="6">
        <v>10</v>
      </c>
      <c r="S29" s="6">
        <v>29</v>
      </c>
      <c r="T29" s="6">
        <v>30</v>
      </c>
      <c r="U29" s="6">
        <v>29</v>
      </c>
      <c r="V29" s="6">
        <v>9</v>
      </c>
      <c r="W29" s="6">
        <v>29</v>
      </c>
      <c r="X29" s="6">
        <v>37</v>
      </c>
      <c r="Y29" s="7">
        <f t="shared" si="0"/>
        <v>22</v>
      </c>
    </row>
    <row r="30" spans="2:25">
      <c r="B30" s="5">
        <v>24</v>
      </c>
      <c r="C30" s="6">
        <v>7</v>
      </c>
      <c r="D30" s="6">
        <v>16</v>
      </c>
      <c r="E30" s="6">
        <v>23</v>
      </c>
      <c r="F30" s="6">
        <v>15</v>
      </c>
      <c r="G30" s="6">
        <v>14</v>
      </c>
      <c r="H30" s="6">
        <v>11</v>
      </c>
      <c r="I30" s="6">
        <v>22</v>
      </c>
      <c r="J30" s="6">
        <v>27</v>
      </c>
      <c r="K30" s="6">
        <v>19</v>
      </c>
      <c r="L30" s="6">
        <v>4</v>
      </c>
      <c r="M30" s="6">
        <v>20</v>
      </c>
      <c r="N30" s="6">
        <v>20</v>
      </c>
      <c r="O30" s="6">
        <v>38</v>
      </c>
      <c r="P30" s="6">
        <v>38</v>
      </c>
      <c r="Q30" s="6">
        <v>20</v>
      </c>
      <c r="R30" s="6">
        <v>10</v>
      </c>
      <c r="S30" s="6">
        <v>30</v>
      </c>
      <c r="T30" s="6">
        <v>31</v>
      </c>
      <c r="U30" s="6">
        <v>30</v>
      </c>
      <c r="V30" s="6">
        <v>10</v>
      </c>
      <c r="W30" s="6">
        <v>30</v>
      </c>
      <c r="X30" s="6">
        <v>38</v>
      </c>
      <c r="Y30" s="7">
        <f t="shared" si="0"/>
        <v>23</v>
      </c>
    </row>
    <row r="31" spans="2:25">
      <c r="B31" s="5">
        <v>25</v>
      </c>
      <c r="C31" s="6">
        <v>7</v>
      </c>
      <c r="D31" s="6">
        <v>16</v>
      </c>
      <c r="E31" s="6">
        <v>24</v>
      </c>
      <c r="F31" s="6">
        <v>16</v>
      </c>
      <c r="G31" s="6">
        <v>15</v>
      </c>
      <c r="H31" s="6">
        <v>11</v>
      </c>
      <c r="I31" s="6">
        <v>23</v>
      </c>
      <c r="J31" s="6">
        <v>28</v>
      </c>
      <c r="K31" s="6">
        <v>19</v>
      </c>
      <c r="L31" s="6">
        <v>5</v>
      </c>
      <c r="M31" s="6">
        <v>20</v>
      </c>
      <c r="N31" s="6">
        <v>20</v>
      </c>
      <c r="O31" s="6">
        <v>39</v>
      </c>
      <c r="P31" s="6">
        <v>39</v>
      </c>
      <c r="Q31" s="6">
        <v>20</v>
      </c>
      <c r="R31" s="6">
        <v>10</v>
      </c>
      <c r="S31" s="6">
        <v>30</v>
      </c>
      <c r="T31" s="6">
        <v>31</v>
      </c>
      <c r="U31" s="6">
        <v>30</v>
      </c>
      <c r="V31" s="6">
        <v>10</v>
      </c>
      <c r="W31" s="6">
        <v>30</v>
      </c>
      <c r="X31" s="6">
        <v>39</v>
      </c>
      <c r="Y31" s="7">
        <f t="shared" si="0"/>
        <v>24</v>
      </c>
    </row>
    <row r="32" spans="2:25">
      <c r="B32" s="5">
        <v>26</v>
      </c>
      <c r="C32" s="6">
        <v>7</v>
      </c>
      <c r="D32" s="6">
        <v>17</v>
      </c>
      <c r="E32" s="6">
        <v>24</v>
      </c>
      <c r="F32" s="6">
        <v>16</v>
      </c>
      <c r="G32" s="6">
        <v>15</v>
      </c>
      <c r="H32" s="6">
        <v>12</v>
      </c>
      <c r="I32" s="6">
        <v>23</v>
      </c>
      <c r="J32" s="6">
        <v>28</v>
      </c>
      <c r="K32" s="6">
        <v>20</v>
      </c>
      <c r="L32" s="6">
        <v>5</v>
      </c>
      <c r="M32" s="6">
        <v>21</v>
      </c>
      <c r="N32" s="6">
        <v>21</v>
      </c>
      <c r="O32" s="6">
        <v>40</v>
      </c>
      <c r="P32" s="6">
        <v>40</v>
      </c>
      <c r="Q32" s="6">
        <v>21</v>
      </c>
      <c r="R32" s="6">
        <v>10</v>
      </c>
      <c r="S32" s="6">
        <v>31</v>
      </c>
      <c r="T32" s="6">
        <v>32</v>
      </c>
      <c r="U32" s="6">
        <v>31</v>
      </c>
      <c r="V32" s="6">
        <v>10</v>
      </c>
      <c r="W32" s="6">
        <v>31</v>
      </c>
      <c r="X32" s="6">
        <v>40</v>
      </c>
      <c r="Y32" s="7">
        <f t="shared" si="0"/>
        <v>25</v>
      </c>
    </row>
    <row r="33" spans="2:25">
      <c r="B33" s="5">
        <v>27</v>
      </c>
      <c r="C33" s="6">
        <v>7</v>
      </c>
      <c r="D33" s="6">
        <v>17</v>
      </c>
      <c r="E33" s="6">
        <v>25</v>
      </c>
      <c r="F33" s="6">
        <v>17</v>
      </c>
      <c r="G33" s="6">
        <v>16</v>
      </c>
      <c r="H33" s="6">
        <v>12</v>
      </c>
      <c r="I33" s="6">
        <v>24</v>
      </c>
      <c r="J33" s="6">
        <v>29</v>
      </c>
      <c r="K33" s="6">
        <v>20</v>
      </c>
      <c r="L33" s="6">
        <v>5</v>
      </c>
      <c r="M33" s="6">
        <v>21</v>
      </c>
      <c r="N33" s="6">
        <v>21</v>
      </c>
      <c r="O33" s="6">
        <v>41</v>
      </c>
      <c r="P33" s="6">
        <v>41</v>
      </c>
      <c r="Q33" s="6">
        <v>21</v>
      </c>
      <c r="R33" s="6">
        <v>10</v>
      </c>
      <c r="S33" s="6">
        <v>31</v>
      </c>
      <c r="T33" s="6">
        <v>33</v>
      </c>
      <c r="U33" s="6">
        <v>31</v>
      </c>
      <c r="V33" s="6">
        <v>10</v>
      </c>
      <c r="W33" s="6">
        <v>31</v>
      </c>
      <c r="X33" s="6">
        <v>41</v>
      </c>
      <c r="Y33" s="7">
        <f t="shared" si="0"/>
        <v>26</v>
      </c>
    </row>
    <row r="34" spans="2:25">
      <c r="B34" s="5">
        <v>28</v>
      </c>
      <c r="C34" s="6">
        <v>7</v>
      </c>
      <c r="D34" s="6">
        <v>18</v>
      </c>
      <c r="E34" s="6">
        <v>26</v>
      </c>
      <c r="F34" s="6">
        <v>17</v>
      </c>
      <c r="G34" s="6">
        <v>16</v>
      </c>
      <c r="H34" s="6">
        <v>12</v>
      </c>
      <c r="I34" s="6">
        <v>25</v>
      </c>
      <c r="J34" s="6">
        <v>30</v>
      </c>
      <c r="K34" s="6">
        <v>21</v>
      </c>
      <c r="L34" s="6">
        <v>5</v>
      </c>
      <c r="M34" s="6">
        <v>21</v>
      </c>
      <c r="N34" s="6">
        <v>21</v>
      </c>
      <c r="O34" s="6">
        <v>41</v>
      </c>
      <c r="P34" s="6">
        <v>41</v>
      </c>
      <c r="Q34" s="6">
        <v>21</v>
      </c>
      <c r="R34" s="6">
        <v>11</v>
      </c>
      <c r="S34" s="6">
        <v>32</v>
      </c>
      <c r="T34" s="6">
        <v>34</v>
      </c>
      <c r="U34" s="6">
        <v>32</v>
      </c>
      <c r="V34" s="6">
        <v>11</v>
      </c>
      <c r="W34" s="6">
        <v>32</v>
      </c>
      <c r="X34" s="6">
        <v>41</v>
      </c>
      <c r="Y34" s="7">
        <f t="shared" si="0"/>
        <v>27</v>
      </c>
    </row>
    <row r="35" spans="2:25">
      <c r="B35" s="5">
        <v>29</v>
      </c>
      <c r="C35" s="6">
        <v>7</v>
      </c>
      <c r="D35" s="6">
        <v>18</v>
      </c>
      <c r="E35" s="6">
        <v>26</v>
      </c>
      <c r="F35" s="6">
        <v>17</v>
      </c>
      <c r="G35" s="6">
        <v>16</v>
      </c>
      <c r="H35" s="6">
        <v>12</v>
      </c>
      <c r="I35" s="6">
        <v>26</v>
      </c>
      <c r="J35" s="6">
        <v>31</v>
      </c>
      <c r="K35" s="6">
        <v>21</v>
      </c>
      <c r="L35" s="6">
        <v>5</v>
      </c>
      <c r="M35" s="6">
        <v>22</v>
      </c>
      <c r="N35" s="6">
        <v>22</v>
      </c>
      <c r="O35" s="6">
        <v>42</v>
      </c>
      <c r="P35" s="6">
        <v>42</v>
      </c>
      <c r="Q35" s="6">
        <v>22</v>
      </c>
      <c r="R35" s="6">
        <v>11</v>
      </c>
      <c r="S35" s="6">
        <v>33</v>
      </c>
      <c r="T35" s="6">
        <v>35</v>
      </c>
      <c r="U35" s="6">
        <v>33</v>
      </c>
      <c r="V35" s="6">
        <v>11</v>
      </c>
      <c r="W35" s="6">
        <v>33</v>
      </c>
      <c r="X35" s="6">
        <v>42</v>
      </c>
      <c r="Y35" s="7">
        <f t="shared" si="0"/>
        <v>28</v>
      </c>
    </row>
    <row r="36" spans="2:25">
      <c r="B36" s="5">
        <v>30</v>
      </c>
      <c r="C36" s="6">
        <v>8</v>
      </c>
      <c r="D36" s="6">
        <v>19</v>
      </c>
      <c r="E36" s="6">
        <v>27</v>
      </c>
      <c r="F36" s="6">
        <v>18</v>
      </c>
      <c r="G36" s="6">
        <v>17</v>
      </c>
      <c r="H36" s="6">
        <v>13</v>
      </c>
      <c r="I36" s="6">
        <v>26</v>
      </c>
      <c r="J36" s="6">
        <v>31</v>
      </c>
      <c r="K36" s="6">
        <v>21</v>
      </c>
      <c r="L36" s="6">
        <v>5</v>
      </c>
      <c r="M36" s="6">
        <v>22</v>
      </c>
      <c r="N36" s="6">
        <v>22</v>
      </c>
      <c r="O36" s="6">
        <v>43</v>
      </c>
      <c r="P36" s="6">
        <v>43</v>
      </c>
      <c r="Q36" s="6">
        <v>22</v>
      </c>
      <c r="R36" s="6">
        <v>11</v>
      </c>
      <c r="S36" s="6">
        <v>33</v>
      </c>
      <c r="T36" s="6">
        <v>36</v>
      </c>
      <c r="U36" s="6">
        <v>33</v>
      </c>
      <c r="V36" s="6">
        <v>11</v>
      </c>
      <c r="W36" s="6">
        <v>33</v>
      </c>
      <c r="X36" s="6">
        <v>43</v>
      </c>
      <c r="Y36" s="7">
        <f t="shared" si="0"/>
        <v>29</v>
      </c>
    </row>
    <row r="37" spans="2:25">
      <c r="B37" s="5">
        <v>31</v>
      </c>
      <c r="C37" s="6">
        <v>8</v>
      </c>
      <c r="D37" s="6">
        <v>19</v>
      </c>
      <c r="E37" s="6">
        <v>28</v>
      </c>
      <c r="F37" s="6">
        <v>18</v>
      </c>
      <c r="G37" s="6">
        <v>17</v>
      </c>
      <c r="H37" s="6">
        <v>13</v>
      </c>
      <c r="I37" s="6">
        <v>27</v>
      </c>
      <c r="J37" s="6">
        <v>32</v>
      </c>
      <c r="K37" s="6">
        <v>22</v>
      </c>
      <c r="L37" s="6">
        <v>5</v>
      </c>
      <c r="M37" s="6">
        <v>23</v>
      </c>
      <c r="N37" s="6">
        <v>23</v>
      </c>
      <c r="O37" s="6">
        <v>44</v>
      </c>
      <c r="P37" s="6">
        <v>44</v>
      </c>
      <c r="Q37" s="6">
        <v>23</v>
      </c>
      <c r="R37" s="6">
        <v>11</v>
      </c>
      <c r="S37" s="6">
        <v>34</v>
      </c>
      <c r="T37" s="6">
        <v>37</v>
      </c>
      <c r="U37" s="6">
        <v>34</v>
      </c>
      <c r="V37" s="6">
        <v>11</v>
      </c>
      <c r="W37" s="6">
        <v>34</v>
      </c>
      <c r="X37" s="6">
        <v>44</v>
      </c>
      <c r="Y37" s="7">
        <f t="shared" si="0"/>
        <v>30</v>
      </c>
    </row>
    <row r="38" spans="2:25">
      <c r="B38" s="5">
        <v>32</v>
      </c>
      <c r="C38" s="6">
        <v>8</v>
      </c>
      <c r="D38" s="6">
        <v>20</v>
      </c>
      <c r="E38" s="6">
        <v>28</v>
      </c>
      <c r="F38" s="6">
        <v>19</v>
      </c>
      <c r="G38" s="6">
        <v>18</v>
      </c>
      <c r="H38" s="6">
        <v>13</v>
      </c>
      <c r="I38" s="6">
        <v>28</v>
      </c>
      <c r="J38" s="6">
        <v>33</v>
      </c>
      <c r="K38" s="6">
        <v>22</v>
      </c>
      <c r="L38" s="6">
        <v>6</v>
      </c>
      <c r="M38" s="6">
        <v>23</v>
      </c>
      <c r="N38" s="6">
        <v>23</v>
      </c>
      <c r="O38" s="6">
        <v>45</v>
      </c>
      <c r="P38" s="6">
        <v>45</v>
      </c>
      <c r="Q38" s="6">
        <v>23</v>
      </c>
      <c r="R38" s="6">
        <v>11</v>
      </c>
      <c r="S38" s="6">
        <v>34</v>
      </c>
      <c r="T38" s="6">
        <v>38</v>
      </c>
      <c r="U38" s="6">
        <v>34</v>
      </c>
      <c r="V38" s="6">
        <v>11</v>
      </c>
      <c r="W38" s="6">
        <v>34</v>
      </c>
      <c r="X38" s="6">
        <v>45</v>
      </c>
      <c r="Y38" s="7">
        <f t="shared" si="0"/>
        <v>31</v>
      </c>
    </row>
    <row r="39" spans="2:25">
      <c r="B39" s="5">
        <v>33</v>
      </c>
      <c r="C39" s="6">
        <v>8</v>
      </c>
      <c r="D39" s="6">
        <v>20</v>
      </c>
      <c r="E39" s="6">
        <v>29</v>
      </c>
      <c r="F39" s="6">
        <v>19</v>
      </c>
      <c r="G39" s="6">
        <v>18</v>
      </c>
      <c r="H39" s="6">
        <v>13</v>
      </c>
      <c r="I39" s="6">
        <v>28</v>
      </c>
      <c r="J39" s="6">
        <v>33</v>
      </c>
      <c r="K39" s="6">
        <v>23</v>
      </c>
      <c r="L39" s="6">
        <v>6</v>
      </c>
      <c r="M39" s="6">
        <v>23</v>
      </c>
      <c r="N39" s="6">
        <v>23</v>
      </c>
      <c r="O39" s="6">
        <v>45</v>
      </c>
      <c r="P39" s="6">
        <v>45</v>
      </c>
      <c r="Q39" s="6">
        <v>23</v>
      </c>
      <c r="R39" s="6">
        <v>12</v>
      </c>
      <c r="S39" s="6">
        <v>35</v>
      </c>
      <c r="T39" s="6">
        <v>39</v>
      </c>
      <c r="U39" s="6">
        <v>35</v>
      </c>
      <c r="V39" s="6">
        <v>12</v>
      </c>
      <c r="W39" s="6">
        <v>35</v>
      </c>
      <c r="X39" s="6">
        <v>45</v>
      </c>
      <c r="Y39" s="7">
        <f t="shared" ref="Y39:Y70" si="1">B39-1</f>
        <v>32</v>
      </c>
    </row>
    <row r="40" spans="2:25">
      <c r="B40" s="5">
        <v>34</v>
      </c>
      <c r="C40" s="6">
        <v>8</v>
      </c>
      <c r="D40" s="6">
        <v>20</v>
      </c>
      <c r="E40" s="6">
        <v>30</v>
      </c>
      <c r="F40" s="6">
        <v>20</v>
      </c>
      <c r="G40" s="6">
        <v>19</v>
      </c>
      <c r="H40" s="6">
        <v>14</v>
      </c>
      <c r="I40" s="6">
        <v>29</v>
      </c>
      <c r="J40" s="6">
        <v>34</v>
      </c>
      <c r="K40" s="6">
        <v>23</v>
      </c>
      <c r="L40" s="6">
        <v>6</v>
      </c>
      <c r="M40" s="6">
        <v>24</v>
      </c>
      <c r="N40" s="6">
        <v>24</v>
      </c>
      <c r="O40" s="6">
        <v>46</v>
      </c>
      <c r="P40" s="6">
        <v>46</v>
      </c>
      <c r="Q40" s="6">
        <v>24</v>
      </c>
      <c r="R40" s="6">
        <v>12</v>
      </c>
      <c r="S40" s="6">
        <v>36</v>
      </c>
      <c r="T40" s="6">
        <v>40</v>
      </c>
      <c r="U40" s="6">
        <v>36</v>
      </c>
      <c r="V40" s="6">
        <v>12</v>
      </c>
      <c r="W40" s="6">
        <v>36</v>
      </c>
      <c r="X40" s="6">
        <v>46</v>
      </c>
      <c r="Y40" s="7">
        <f t="shared" si="1"/>
        <v>33</v>
      </c>
    </row>
    <row r="41" spans="2:25">
      <c r="B41" s="5">
        <v>35</v>
      </c>
      <c r="C41" s="6">
        <v>8</v>
      </c>
      <c r="D41" s="6">
        <v>21</v>
      </c>
      <c r="E41" s="6">
        <v>30</v>
      </c>
      <c r="F41" s="6">
        <v>20</v>
      </c>
      <c r="G41" s="6">
        <v>19</v>
      </c>
      <c r="H41" s="6">
        <v>14</v>
      </c>
      <c r="I41" s="6">
        <v>30</v>
      </c>
      <c r="J41" s="6">
        <v>35</v>
      </c>
      <c r="K41" s="6">
        <v>23</v>
      </c>
      <c r="L41" s="6">
        <v>6</v>
      </c>
      <c r="M41" s="6">
        <v>24</v>
      </c>
      <c r="N41" s="6">
        <v>24</v>
      </c>
      <c r="O41" s="6">
        <v>47</v>
      </c>
      <c r="P41" s="6">
        <v>47</v>
      </c>
      <c r="Q41" s="6">
        <v>24</v>
      </c>
      <c r="R41" s="6">
        <v>12</v>
      </c>
      <c r="S41" s="6">
        <v>36</v>
      </c>
      <c r="T41" s="6">
        <v>40</v>
      </c>
      <c r="U41" s="6">
        <v>36</v>
      </c>
      <c r="V41" s="6">
        <v>12</v>
      </c>
      <c r="W41" s="6">
        <v>36</v>
      </c>
      <c r="X41" s="6">
        <v>47</v>
      </c>
      <c r="Y41" s="7">
        <f t="shared" si="1"/>
        <v>34</v>
      </c>
    </row>
    <row r="42" spans="2:25">
      <c r="B42" s="5">
        <v>36</v>
      </c>
      <c r="C42" s="6">
        <v>8</v>
      </c>
      <c r="D42" s="6">
        <v>21</v>
      </c>
      <c r="E42" s="6">
        <v>31</v>
      </c>
      <c r="F42" s="6">
        <v>21</v>
      </c>
      <c r="G42" s="6">
        <v>20</v>
      </c>
      <c r="H42" s="6">
        <v>14</v>
      </c>
      <c r="I42" s="6">
        <v>30</v>
      </c>
      <c r="J42" s="6">
        <v>35</v>
      </c>
      <c r="K42" s="6">
        <v>24</v>
      </c>
      <c r="L42" s="6">
        <v>6</v>
      </c>
      <c r="M42" s="6">
        <v>25</v>
      </c>
      <c r="N42" s="6">
        <v>25</v>
      </c>
      <c r="O42" s="6">
        <v>48</v>
      </c>
      <c r="P42" s="6">
        <v>48</v>
      </c>
      <c r="Q42" s="6">
        <v>25</v>
      </c>
      <c r="R42" s="6">
        <v>12</v>
      </c>
      <c r="S42" s="6">
        <v>37</v>
      </c>
      <c r="T42" s="6">
        <v>41</v>
      </c>
      <c r="U42" s="6">
        <v>37</v>
      </c>
      <c r="V42" s="6">
        <v>12</v>
      </c>
      <c r="W42" s="6">
        <v>37</v>
      </c>
      <c r="X42" s="6">
        <v>48</v>
      </c>
      <c r="Y42" s="7">
        <f t="shared" si="1"/>
        <v>35</v>
      </c>
    </row>
    <row r="43" spans="2:25">
      <c r="B43" s="5">
        <v>37</v>
      </c>
      <c r="C43" s="6">
        <v>8</v>
      </c>
      <c r="D43" s="6">
        <v>22</v>
      </c>
      <c r="E43" s="6">
        <v>32</v>
      </c>
      <c r="F43" s="6">
        <v>21</v>
      </c>
      <c r="G43" s="6">
        <v>20</v>
      </c>
      <c r="H43" s="6">
        <v>14</v>
      </c>
      <c r="I43" s="6">
        <v>31</v>
      </c>
      <c r="J43" s="6">
        <v>36</v>
      </c>
      <c r="K43" s="6">
        <v>24</v>
      </c>
      <c r="L43" s="6">
        <v>6</v>
      </c>
      <c r="M43" s="6">
        <v>25</v>
      </c>
      <c r="N43" s="6">
        <v>25</v>
      </c>
      <c r="O43" s="6">
        <v>49</v>
      </c>
      <c r="P43" s="6">
        <v>49</v>
      </c>
      <c r="Q43" s="6">
        <v>25</v>
      </c>
      <c r="R43" s="6">
        <v>12</v>
      </c>
      <c r="S43" s="6">
        <v>37</v>
      </c>
      <c r="T43" s="6">
        <v>42</v>
      </c>
      <c r="U43" s="6">
        <v>37</v>
      </c>
      <c r="V43" s="6">
        <v>12</v>
      </c>
      <c r="W43" s="6">
        <v>37</v>
      </c>
      <c r="X43" s="6">
        <v>49</v>
      </c>
      <c r="Y43" s="7">
        <f t="shared" si="1"/>
        <v>36</v>
      </c>
    </row>
    <row r="44" spans="2:25">
      <c r="B44" s="5">
        <v>38</v>
      </c>
      <c r="C44" s="6">
        <v>8</v>
      </c>
      <c r="D44" s="6">
        <v>22</v>
      </c>
      <c r="E44" s="6">
        <v>32</v>
      </c>
      <c r="F44" s="6">
        <v>22</v>
      </c>
      <c r="G44" s="6">
        <v>21</v>
      </c>
      <c r="H44" s="6">
        <v>15</v>
      </c>
      <c r="I44" s="6">
        <v>32</v>
      </c>
      <c r="J44" s="6">
        <v>37</v>
      </c>
      <c r="K44" s="6">
        <v>25</v>
      </c>
      <c r="L44" s="6">
        <v>6</v>
      </c>
      <c r="M44" s="6">
        <v>25</v>
      </c>
      <c r="N44" s="6">
        <v>25</v>
      </c>
      <c r="O44" s="6">
        <v>49</v>
      </c>
      <c r="P44" s="6">
        <v>49</v>
      </c>
      <c r="Q44" s="6">
        <v>25</v>
      </c>
      <c r="R44" s="6">
        <v>13</v>
      </c>
      <c r="S44" s="6">
        <v>38</v>
      </c>
      <c r="T44" s="6">
        <v>43</v>
      </c>
      <c r="U44" s="6">
        <v>38</v>
      </c>
      <c r="V44" s="6">
        <v>13</v>
      </c>
      <c r="W44" s="6">
        <v>38</v>
      </c>
      <c r="X44" s="6">
        <v>49</v>
      </c>
      <c r="Y44" s="7">
        <f t="shared" si="1"/>
        <v>37</v>
      </c>
    </row>
    <row r="45" spans="2:25">
      <c r="B45" s="5">
        <v>39</v>
      </c>
      <c r="C45" s="6">
        <v>8</v>
      </c>
      <c r="D45" s="6">
        <v>23</v>
      </c>
      <c r="E45" s="6">
        <v>33</v>
      </c>
      <c r="F45" s="6">
        <v>22</v>
      </c>
      <c r="G45" s="6">
        <v>21</v>
      </c>
      <c r="H45" s="6">
        <v>15</v>
      </c>
      <c r="I45" s="6">
        <v>33</v>
      </c>
      <c r="J45" s="6">
        <v>38</v>
      </c>
      <c r="K45" s="6">
        <v>25</v>
      </c>
      <c r="L45" s="6">
        <v>7</v>
      </c>
      <c r="M45" s="6">
        <v>26</v>
      </c>
      <c r="N45" s="6">
        <v>26</v>
      </c>
      <c r="O45" s="6">
        <v>50</v>
      </c>
      <c r="P45" s="6">
        <v>50</v>
      </c>
      <c r="Q45" s="6">
        <v>26</v>
      </c>
      <c r="R45" s="6">
        <v>13</v>
      </c>
      <c r="S45" s="6">
        <v>39</v>
      </c>
      <c r="T45" s="6">
        <v>44</v>
      </c>
      <c r="U45" s="6">
        <v>39</v>
      </c>
      <c r="V45" s="6">
        <v>13</v>
      </c>
      <c r="W45" s="6">
        <v>39</v>
      </c>
      <c r="X45" s="6">
        <v>50</v>
      </c>
      <c r="Y45" s="7">
        <f t="shared" si="1"/>
        <v>38</v>
      </c>
    </row>
    <row r="46" spans="2:25">
      <c r="B46" s="5">
        <v>40</v>
      </c>
      <c r="C46" s="6">
        <v>9</v>
      </c>
      <c r="D46" s="6">
        <v>23</v>
      </c>
      <c r="E46" s="6">
        <v>34</v>
      </c>
      <c r="F46" s="6">
        <v>23</v>
      </c>
      <c r="G46" s="6">
        <v>22</v>
      </c>
      <c r="H46" s="6">
        <v>15</v>
      </c>
      <c r="I46" s="6">
        <v>33</v>
      </c>
      <c r="J46" s="6">
        <v>38</v>
      </c>
      <c r="K46" s="6">
        <v>26</v>
      </c>
      <c r="L46" s="6">
        <v>7</v>
      </c>
      <c r="M46" s="6">
        <v>26</v>
      </c>
      <c r="N46" s="6">
        <v>26</v>
      </c>
      <c r="O46" s="6">
        <v>51</v>
      </c>
      <c r="P46" s="6">
        <v>51</v>
      </c>
      <c r="Q46" s="6">
        <v>26</v>
      </c>
      <c r="R46" s="6">
        <v>13</v>
      </c>
      <c r="S46" s="6">
        <v>39</v>
      </c>
      <c r="T46" s="6">
        <v>45</v>
      </c>
      <c r="U46" s="6">
        <v>39</v>
      </c>
      <c r="V46" s="6">
        <v>13</v>
      </c>
      <c r="W46" s="6">
        <v>39</v>
      </c>
      <c r="X46" s="6">
        <v>51</v>
      </c>
      <c r="Y46" s="7">
        <f t="shared" si="1"/>
        <v>39</v>
      </c>
    </row>
    <row r="47" spans="2:25">
      <c r="B47" s="5">
        <v>41</v>
      </c>
      <c r="C47" s="6">
        <v>9</v>
      </c>
      <c r="D47" s="6">
        <v>24</v>
      </c>
      <c r="E47" s="6">
        <v>34</v>
      </c>
      <c r="F47" s="6">
        <v>23</v>
      </c>
      <c r="G47" s="6">
        <v>22</v>
      </c>
      <c r="H47" s="6">
        <v>15</v>
      </c>
      <c r="I47" s="6">
        <v>34</v>
      </c>
      <c r="J47" s="6">
        <v>39</v>
      </c>
      <c r="K47" s="6">
        <v>26</v>
      </c>
      <c r="L47" s="6">
        <v>7</v>
      </c>
      <c r="M47" s="6">
        <v>27</v>
      </c>
      <c r="N47" s="6">
        <v>27</v>
      </c>
      <c r="O47" s="6">
        <v>52</v>
      </c>
      <c r="P47" s="6">
        <v>52</v>
      </c>
      <c r="Q47" s="6">
        <v>27</v>
      </c>
      <c r="R47" s="6">
        <v>13</v>
      </c>
      <c r="S47" s="6">
        <v>40</v>
      </c>
      <c r="T47" s="6">
        <v>46</v>
      </c>
      <c r="U47" s="6">
        <v>40</v>
      </c>
      <c r="V47" s="6">
        <v>13</v>
      </c>
      <c r="W47" s="6">
        <v>40</v>
      </c>
      <c r="X47" s="6">
        <v>52</v>
      </c>
      <c r="Y47" s="7">
        <f t="shared" si="1"/>
        <v>40</v>
      </c>
    </row>
    <row r="48" spans="2:25">
      <c r="B48" s="5">
        <v>42</v>
      </c>
      <c r="C48" s="6">
        <v>9</v>
      </c>
      <c r="D48" s="6">
        <v>24</v>
      </c>
      <c r="E48" s="6">
        <v>35</v>
      </c>
      <c r="F48" s="6">
        <v>24</v>
      </c>
      <c r="G48" s="6">
        <v>23</v>
      </c>
      <c r="H48" s="6">
        <v>16</v>
      </c>
      <c r="I48" s="6">
        <v>35</v>
      </c>
      <c r="J48" s="6">
        <v>40</v>
      </c>
      <c r="K48" s="6">
        <v>26</v>
      </c>
      <c r="L48" s="6">
        <v>7</v>
      </c>
      <c r="M48" s="6">
        <v>27</v>
      </c>
      <c r="N48" s="6">
        <v>27</v>
      </c>
      <c r="O48" s="6">
        <v>53</v>
      </c>
      <c r="P48" s="6">
        <v>53</v>
      </c>
      <c r="Q48" s="6">
        <v>27</v>
      </c>
      <c r="R48" s="6">
        <v>13</v>
      </c>
      <c r="S48" s="6">
        <v>40</v>
      </c>
      <c r="T48" s="6">
        <v>47</v>
      </c>
      <c r="U48" s="6">
        <v>40</v>
      </c>
      <c r="V48" s="6">
        <v>14</v>
      </c>
      <c r="W48" s="6">
        <v>40</v>
      </c>
      <c r="X48" s="6">
        <v>53</v>
      </c>
      <c r="Y48" s="7">
        <f t="shared" si="1"/>
        <v>41</v>
      </c>
    </row>
    <row r="49" spans="2:25">
      <c r="B49" s="5">
        <v>43</v>
      </c>
      <c r="C49" s="6">
        <v>9</v>
      </c>
      <c r="D49" s="6">
        <v>25</v>
      </c>
      <c r="E49" s="6">
        <v>36</v>
      </c>
      <c r="F49" s="6">
        <v>24</v>
      </c>
      <c r="G49" s="6">
        <v>23</v>
      </c>
      <c r="H49" s="6">
        <v>16</v>
      </c>
      <c r="I49" s="6">
        <v>35</v>
      </c>
      <c r="J49" s="6">
        <v>40</v>
      </c>
      <c r="K49" s="6">
        <v>27</v>
      </c>
      <c r="L49" s="6">
        <v>7</v>
      </c>
      <c r="M49" s="6">
        <v>27</v>
      </c>
      <c r="N49" s="6">
        <v>27</v>
      </c>
      <c r="O49" s="6">
        <v>53</v>
      </c>
      <c r="P49" s="6">
        <v>53</v>
      </c>
      <c r="Q49" s="6">
        <v>27</v>
      </c>
      <c r="R49" s="6">
        <v>14</v>
      </c>
      <c r="S49" s="6">
        <v>41</v>
      </c>
      <c r="T49" s="6">
        <v>48</v>
      </c>
      <c r="U49" s="6">
        <v>41</v>
      </c>
      <c r="V49" s="6">
        <v>14</v>
      </c>
      <c r="W49" s="6">
        <v>41</v>
      </c>
      <c r="X49" s="6">
        <v>53</v>
      </c>
      <c r="Y49" s="7">
        <f t="shared" si="1"/>
        <v>42</v>
      </c>
    </row>
    <row r="50" spans="2:25">
      <c r="B50" s="5">
        <v>44</v>
      </c>
      <c r="C50" s="6">
        <v>9</v>
      </c>
      <c r="D50" s="6">
        <v>25</v>
      </c>
      <c r="E50" s="6">
        <v>36</v>
      </c>
      <c r="F50" s="6">
        <v>24</v>
      </c>
      <c r="G50" s="6">
        <v>23</v>
      </c>
      <c r="H50" s="6">
        <v>16</v>
      </c>
      <c r="I50" s="6">
        <v>36</v>
      </c>
      <c r="J50" s="6">
        <v>41</v>
      </c>
      <c r="K50" s="6">
        <v>27</v>
      </c>
      <c r="L50" s="6">
        <v>7</v>
      </c>
      <c r="M50" s="6">
        <v>28</v>
      </c>
      <c r="N50" s="6">
        <v>28</v>
      </c>
      <c r="O50" s="6">
        <v>54</v>
      </c>
      <c r="P50" s="6">
        <v>54</v>
      </c>
      <c r="Q50" s="6">
        <v>28</v>
      </c>
      <c r="R50" s="6">
        <v>14</v>
      </c>
      <c r="S50" s="6">
        <v>42</v>
      </c>
      <c r="T50" s="6">
        <v>49</v>
      </c>
      <c r="U50" s="6">
        <v>42</v>
      </c>
      <c r="V50" s="6">
        <v>14</v>
      </c>
      <c r="W50" s="6">
        <v>42</v>
      </c>
      <c r="X50" s="6">
        <v>54</v>
      </c>
      <c r="Y50" s="7">
        <f t="shared" si="1"/>
        <v>43</v>
      </c>
    </row>
    <row r="51" spans="2:25">
      <c r="B51" s="5">
        <v>45</v>
      </c>
      <c r="C51" s="6">
        <v>9</v>
      </c>
      <c r="D51" s="6">
        <v>25</v>
      </c>
      <c r="E51" s="6">
        <v>37</v>
      </c>
      <c r="F51" s="6">
        <v>25</v>
      </c>
      <c r="G51" s="6">
        <v>24</v>
      </c>
      <c r="H51" s="6">
        <v>16</v>
      </c>
      <c r="I51" s="6">
        <v>37</v>
      </c>
      <c r="J51" s="6">
        <v>42</v>
      </c>
      <c r="K51" s="6">
        <v>28</v>
      </c>
      <c r="L51" s="6">
        <v>7</v>
      </c>
      <c r="M51" s="6">
        <v>28</v>
      </c>
      <c r="N51" s="6">
        <v>28</v>
      </c>
      <c r="O51" s="6">
        <v>55</v>
      </c>
      <c r="P51" s="6">
        <v>55</v>
      </c>
      <c r="Q51" s="6">
        <v>28</v>
      </c>
      <c r="R51" s="6">
        <v>14</v>
      </c>
      <c r="S51" s="6">
        <v>42</v>
      </c>
      <c r="T51" s="6">
        <v>49</v>
      </c>
      <c r="U51" s="6">
        <v>42</v>
      </c>
      <c r="V51" s="6">
        <v>14</v>
      </c>
      <c r="W51" s="6">
        <v>42</v>
      </c>
      <c r="X51" s="6">
        <v>55</v>
      </c>
      <c r="Y51" s="7">
        <f t="shared" si="1"/>
        <v>44</v>
      </c>
    </row>
    <row r="52" spans="2:25">
      <c r="B52" s="5">
        <v>46</v>
      </c>
      <c r="C52" s="6">
        <v>9</v>
      </c>
      <c r="D52" s="6">
        <v>26</v>
      </c>
      <c r="E52" s="6">
        <v>38</v>
      </c>
      <c r="F52" s="6">
        <v>25</v>
      </c>
      <c r="G52" s="6">
        <v>24</v>
      </c>
      <c r="H52" s="6">
        <v>17</v>
      </c>
      <c r="I52" s="6">
        <v>38</v>
      </c>
      <c r="J52" s="6">
        <v>43</v>
      </c>
      <c r="K52" s="6">
        <v>28</v>
      </c>
      <c r="L52" s="6">
        <v>8</v>
      </c>
      <c r="M52" s="6">
        <v>29</v>
      </c>
      <c r="N52" s="6">
        <v>29</v>
      </c>
      <c r="O52" s="6">
        <v>56</v>
      </c>
      <c r="P52" s="6">
        <v>56</v>
      </c>
      <c r="Q52" s="6">
        <v>29</v>
      </c>
      <c r="R52" s="6">
        <v>14</v>
      </c>
      <c r="S52" s="6">
        <v>43</v>
      </c>
      <c r="T52" s="6">
        <v>50</v>
      </c>
      <c r="U52" s="6">
        <v>43</v>
      </c>
      <c r="V52" s="6">
        <v>14</v>
      </c>
      <c r="W52" s="6">
        <v>43</v>
      </c>
      <c r="X52" s="6">
        <v>56</v>
      </c>
      <c r="Y52" s="7">
        <f t="shared" si="1"/>
        <v>45</v>
      </c>
    </row>
    <row r="53" spans="2:25">
      <c r="B53" s="5">
        <v>47</v>
      </c>
      <c r="C53" s="6">
        <v>9</v>
      </c>
      <c r="D53" s="6">
        <v>26</v>
      </c>
      <c r="E53" s="6">
        <v>38</v>
      </c>
      <c r="F53" s="6">
        <v>26</v>
      </c>
      <c r="G53" s="6">
        <v>25</v>
      </c>
      <c r="H53" s="6">
        <v>17</v>
      </c>
      <c r="I53" s="6">
        <v>38</v>
      </c>
      <c r="J53" s="6">
        <v>43</v>
      </c>
      <c r="K53" s="6">
        <v>28</v>
      </c>
      <c r="L53" s="6">
        <v>8</v>
      </c>
      <c r="M53" s="6">
        <v>29</v>
      </c>
      <c r="N53" s="6">
        <v>29</v>
      </c>
      <c r="O53" s="6">
        <v>57</v>
      </c>
      <c r="P53" s="6">
        <v>57</v>
      </c>
      <c r="Q53" s="6">
        <v>29</v>
      </c>
      <c r="R53" s="6">
        <v>14</v>
      </c>
      <c r="S53" s="6">
        <v>43</v>
      </c>
      <c r="T53" s="6">
        <v>51</v>
      </c>
      <c r="U53" s="6">
        <v>43</v>
      </c>
      <c r="V53" s="6">
        <v>15</v>
      </c>
      <c r="W53" s="6">
        <v>43</v>
      </c>
      <c r="X53" s="6">
        <v>57</v>
      </c>
      <c r="Y53" s="7">
        <f t="shared" si="1"/>
        <v>46</v>
      </c>
    </row>
    <row r="54" spans="2:25">
      <c r="B54" s="5">
        <v>48</v>
      </c>
      <c r="C54" s="6">
        <v>9</v>
      </c>
      <c r="D54" s="6">
        <v>27</v>
      </c>
      <c r="E54" s="6">
        <v>39</v>
      </c>
      <c r="F54" s="6">
        <v>26</v>
      </c>
      <c r="G54" s="6">
        <v>25</v>
      </c>
      <c r="H54" s="6">
        <v>17</v>
      </c>
      <c r="I54" s="6">
        <v>39</v>
      </c>
      <c r="J54" s="6">
        <v>44</v>
      </c>
      <c r="K54" s="6">
        <v>29</v>
      </c>
      <c r="L54" s="6">
        <v>8</v>
      </c>
      <c r="M54" s="6">
        <v>29</v>
      </c>
      <c r="N54" s="6">
        <v>29</v>
      </c>
      <c r="O54" s="6">
        <v>57</v>
      </c>
      <c r="P54" s="6">
        <v>57</v>
      </c>
      <c r="Q54" s="6">
        <v>29</v>
      </c>
      <c r="R54" s="6">
        <v>15</v>
      </c>
      <c r="S54" s="6">
        <v>44</v>
      </c>
      <c r="T54" s="6">
        <v>52</v>
      </c>
      <c r="U54" s="6">
        <v>44</v>
      </c>
      <c r="V54" s="6">
        <v>15</v>
      </c>
      <c r="W54" s="6">
        <v>44</v>
      </c>
      <c r="X54" s="6">
        <v>57</v>
      </c>
      <c r="Y54" s="7">
        <f t="shared" si="1"/>
        <v>47</v>
      </c>
    </row>
    <row r="55" spans="2:25">
      <c r="B55" s="5">
        <v>49</v>
      </c>
      <c r="C55" s="6">
        <v>9</v>
      </c>
      <c r="D55" s="6">
        <v>27</v>
      </c>
      <c r="E55" s="6">
        <v>40</v>
      </c>
      <c r="F55" s="6">
        <v>27</v>
      </c>
      <c r="G55" s="6">
        <v>26</v>
      </c>
      <c r="H55" s="6">
        <v>17</v>
      </c>
      <c r="I55" s="6">
        <v>40</v>
      </c>
      <c r="J55" s="6">
        <v>45</v>
      </c>
      <c r="K55" s="6">
        <v>29</v>
      </c>
      <c r="L55" s="6">
        <v>8</v>
      </c>
      <c r="M55" s="6">
        <v>30</v>
      </c>
      <c r="N55" s="6">
        <v>30</v>
      </c>
      <c r="O55" s="6">
        <v>58</v>
      </c>
      <c r="P55" s="6">
        <v>58</v>
      </c>
      <c r="Q55" s="6">
        <v>30</v>
      </c>
      <c r="R55" s="6">
        <v>15</v>
      </c>
      <c r="S55" s="6">
        <v>45</v>
      </c>
      <c r="T55" s="6">
        <v>53</v>
      </c>
      <c r="U55" s="6">
        <v>45</v>
      </c>
      <c r="V55" s="6">
        <v>15</v>
      </c>
      <c r="W55" s="6">
        <v>45</v>
      </c>
      <c r="X55" s="6">
        <v>58</v>
      </c>
      <c r="Y55" s="7">
        <f t="shared" si="1"/>
        <v>48</v>
      </c>
    </row>
    <row r="56" spans="2:25">
      <c r="B56" s="5">
        <v>50</v>
      </c>
      <c r="C56" s="6">
        <v>10</v>
      </c>
      <c r="D56" s="6">
        <v>28</v>
      </c>
      <c r="E56" s="6">
        <v>40</v>
      </c>
      <c r="F56" s="6">
        <v>27</v>
      </c>
      <c r="G56" s="6">
        <v>27</v>
      </c>
      <c r="H56" s="6">
        <v>18</v>
      </c>
      <c r="I56" s="6">
        <v>40</v>
      </c>
      <c r="J56" s="6">
        <v>45</v>
      </c>
      <c r="K56" s="6">
        <v>30</v>
      </c>
      <c r="L56" s="6">
        <v>8</v>
      </c>
      <c r="M56" s="6">
        <v>30</v>
      </c>
      <c r="N56" s="6">
        <v>30</v>
      </c>
      <c r="O56" s="6">
        <v>59</v>
      </c>
      <c r="P56" s="6">
        <v>59</v>
      </c>
      <c r="Q56" s="6">
        <v>30</v>
      </c>
      <c r="R56" s="6">
        <v>15</v>
      </c>
      <c r="S56" s="6">
        <v>45</v>
      </c>
      <c r="T56" s="6">
        <v>54</v>
      </c>
      <c r="U56" s="6">
        <v>45</v>
      </c>
      <c r="V56" s="6">
        <v>15</v>
      </c>
      <c r="W56" s="6">
        <v>45</v>
      </c>
      <c r="X56" s="6">
        <v>59</v>
      </c>
      <c r="Y56" s="7">
        <f t="shared" si="1"/>
        <v>49</v>
      </c>
    </row>
    <row r="57" spans="2:25">
      <c r="B57" s="5">
        <v>51</v>
      </c>
      <c r="C57" s="6">
        <v>10</v>
      </c>
      <c r="D57" s="6">
        <v>28</v>
      </c>
      <c r="E57" s="6">
        <v>41</v>
      </c>
      <c r="F57" s="6">
        <v>28</v>
      </c>
      <c r="G57" s="6">
        <v>27</v>
      </c>
      <c r="H57" s="6">
        <v>18</v>
      </c>
      <c r="I57" s="6">
        <v>41</v>
      </c>
      <c r="J57" s="6">
        <v>46</v>
      </c>
      <c r="K57" s="6">
        <v>30</v>
      </c>
      <c r="L57" s="6">
        <v>8</v>
      </c>
      <c r="M57" s="6">
        <v>31</v>
      </c>
      <c r="N57" s="6">
        <v>31</v>
      </c>
      <c r="O57" s="6">
        <v>60</v>
      </c>
      <c r="P57" s="6">
        <v>60</v>
      </c>
      <c r="Q57" s="6">
        <v>31</v>
      </c>
      <c r="R57" s="6">
        <v>15</v>
      </c>
      <c r="S57" s="6">
        <v>46</v>
      </c>
      <c r="T57" s="6">
        <v>55</v>
      </c>
      <c r="U57" s="6">
        <v>46</v>
      </c>
      <c r="V57" s="6">
        <v>15</v>
      </c>
      <c r="W57" s="6">
        <v>46</v>
      </c>
      <c r="X57" s="6">
        <v>60</v>
      </c>
      <c r="Y57" s="7">
        <f t="shared" si="1"/>
        <v>50</v>
      </c>
    </row>
    <row r="58" spans="2:25">
      <c r="B58" s="5">
        <v>52</v>
      </c>
      <c r="C58" s="6">
        <v>10</v>
      </c>
      <c r="D58" s="6">
        <v>29</v>
      </c>
      <c r="E58" s="6">
        <v>42</v>
      </c>
      <c r="F58" s="6">
        <v>28</v>
      </c>
      <c r="G58" s="6">
        <v>27</v>
      </c>
      <c r="H58" s="6">
        <v>18</v>
      </c>
      <c r="I58" s="6">
        <v>42</v>
      </c>
      <c r="J58" s="6">
        <v>47</v>
      </c>
      <c r="K58" s="6">
        <v>31</v>
      </c>
      <c r="L58" s="6">
        <v>8</v>
      </c>
      <c r="M58" s="6">
        <v>31</v>
      </c>
      <c r="N58" s="6">
        <v>31</v>
      </c>
      <c r="O58" s="6">
        <v>60</v>
      </c>
      <c r="P58" s="6">
        <v>60</v>
      </c>
      <c r="Q58" s="6">
        <v>31</v>
      </c>
      <c r="R58" s="6">
        <v>16</v>
      </c>
      <c r="S58" s="6">
        <v>47</v>
      </c>
      <c r="T58" s="6">
        <v>56</v>
      </c>
      <c r="U58" s="6">
        <v>47</v>
      </c>
      <c r="V58" s="6">
        <v>16</v>
      </c>
      <c r="W58" s="6">
        <v>47</v>
      </c>
      <c r="X58" s="6">
        <v>60</v>
      </c>
      <c r="Y58" s="7">
        <f t="shared" si="1"/>
        <v>51</v>
      </c>
    </row>
    <row r="59" spans="2:25">
      <c r="B59" s="5">
        <v>53</v>
      </c>
      <c r="C59" s="6">
        <v>10</v>
      </c>
      <c r="D59" s="6">
        <v>29</v>
      </c>
      <c r="E59" s="6">
        <v>42</v>
      </c>
      <c r="F59" s="6">
        <v>29</v>
      </c>
      <c r="G59" s="6">
        <v>28</v>
      </c>
      <c r="H59" s="6">
        <v>18</v>
      </c>
      <c r="I59" s="6">
        <v>42</v>
      </c>
      <c r="J59" s="6">
        <v>47</v>
      </c>
      <c r="K59" s="6">
        <v>31</v>
      </c>
      <c r="L59" s="6">
        <v>8</v>
      </c>
      <c r="M59" s="6">
        <v>31</v>
      </c>
      <c r="N59" s="6">
        <v>31</v>
      </c>
      <c r="O59" s="6">
        <v>61</v>
      </c>
      <c r="P59" s="6">
        <v>61</v>
      </c>
      <c r="Q59" s="6">
        <v>31</v>
      </c>
      <c r="R59" s="6">
        <v>16</v>
      </c>
      <c r="S59" s="6">
        <v>47</v>
      </c>
      <c r="T59" s="6">
        <v>57</v>
      </c>
      <c r="U59" s="6">
        <v>47</v>
      </c>
      <c r="V59" s="6">
        <v>16</v>
      </c>
      <c r="W59" s="6">
        <v>47</v>
      </c>
      <c r="X59" s="6">
        <v>61</v>
      </c>
      <c r="Y59" s="7">
        <f t="shared" si="1"/>
        <v>52</v>
      </c>
    </row>
    <row r="60" spans="2:25">
      <c r="B60" s="5">
        <v>54</v>
      </c>
      <c r="C60" s="6">
        <v>10</v>
      </c>
      <c r="D60" s="6">
        <v>30</v>
      </c>
      <c r="E60" s="6">
        <v>43</v>
      </c>
      <c r="F60" s="6">
        <v>29</v>
      </c>
      <c r="G60" s="6">
        <v>28</v>
      </c>
      <c r="H60" s="6">
        <v>19</v>
      </c>
      <c r="I60" s="6">
        <v>43</v>
      </c>
      <c r="J60" s="6">
        <v>48</v>
      </c>
      <c r="K60" s="6">
        <v>31</v>
      </c>
      <c r="L60" s="6">
        <v>9</v>
      </c>
      <c r="M60" s="6">
        <v>32</v>
      </c>
      <c r="N60" s="6">
        <v>32</v>
      </c>
      <c r="O60" s="6">
        <v>62</v>
      </c>
      <c r="P60" s="6">
        <v>62</v>
      </c>
      <c r="Q60" s="6">
        <v>32</v>
      </c>
      <c r="R60" s="6">
        <v>16</v>
      </c>
      <c r="S60" s="6">
        <v>48</v>
      </c>
      <c r="T60" s="6">
        <v>58</v>
      </c>
      <c r="U60" s="6">
        <v>48</v>
      </c>
      <c r="V60" s="6">
        <v>16</v>
      </c>
      <c r="W60" s="6">
        <v>48</v>
      </c>
      <c r="X60" s="6">
        <v>62</v>
      </c>
      <c r="Y60" s="7">
        <f t="shared" si="1"/>
        <v>53</v>
      </c>
    </row>
    <row r="61" spans="2:25">
      <c r="B61" s="5">
        <v>55</v>
      </c>
      <c r="C61" s="6">
        <v>10</v>
      </c>
      <c r="D61" s="6">
        <v>30</v>
      </c>
      <c r="E61" s="6">
        <v>44</v>
      </c>
      <c r="F61" s="6">
        <v>30</v>
      </c>
      <c r="G61" s="6">
        <v>29</v>
      </c>
      <c r="H61" s="6">
        <v>19</v>
      </c>
      <c r="I61" s="6">
        <v>44</v>
      </c>
      <c r="J61" s="6">
        <v>49</v>
      </c>
      <c r="K61" s="6">
        <v>32</v>
      </c>
      <c r="L61" s="6">
        <v>9</v>
      </c>
      <c r="M61" s="6">
        <v>32</v>
      </c>
      <c r="N61" s="6">
        <v>32</v>
      </c>
      <c r="O61" s="6">
        <v>63</v>
      </c>
      <c r="P61" s="6">
        <v>63</v>
      </c>
      <c r="Q61" s="6">
        <v>32</v>
      </c>
      <c r="R61" s="6">
        <v>16</v>
      </c>
      <c r="S61" s="6">
        <v>48</v>
      </c>
      <c r="T61" s="6">
        <v>58</v>
      </c>
      <c r="U61" s="6">
        <v>48</v>
      </c>
      <c r="V61" s="6">
        <v>16</v>
      </c>
      <c r="W61" s="6">
        <v>48</v>
      </c>
      <c r="X61" s="6">
        <v>63</v>
      </c>
      <c r="Y61" s="7">
        <f t="shared" si="1"/>
        <v>54</v>
      </c>
    </row>
    <row r="62" spans="2:25">
      <c r="B62" s="5">
        <v>56</v>
      </c>
      <c r="C62" s="6">
        <v>10</v>
      </c>
      <c r="D62" s="6">
        <v>30</v>
      </c>
      <c r="E62" s="6">
        <v>44</v>
      </c>
      <c r="F62" s="6">
        <v>30</v>
      </c>
      <c r="G62" s="6">
        <v>29</v>
      </c>
      <c r="H62" s="6">
        <v>19</v>
      </c>
      <c r="I62" s="6">
        <v>45</v>
      </c>
      <c r="J62" s="6">
        <v>50</v>
      </c>
      <c r="K62" s="6">
        <v>32</v>
      </c>
      <c r="L62" s="6">
        <v>9</v>
      </c>
      <c r="M62" s="6">
        <v>33</v>
      </c>
      <c r="N62" s="6">
        <v>33</v>
      </c>
      <c r="O62" s="6">
        <v>64</v>
      </c>
      <c r="P62" s="6">
        <v>64</v>
      </c>
      <c r="Q62" s="6">
        <v>33</v>
      </c>
      <c r="R62" s="6">
        <v>16</v>
      </c>
      <c r="S62" s="6">
        <v>49</v>
      </c>
      <c r="T62" s="6">
        <v>59</v>
      </c>
      <c r="U62" s="6">
        <v>49</v>
      </c>
      <c r="V62" s="6">
        <v>16</v>
      </c>
      <c r="W62" s="6">
        <v>49</v>
      </c>
      <c r="X62" s="6">
        <v>64</v>
      </c>
      <c r="Y62" s="7">
        <f t="shared" si="1"/>
        <v>55</v>
      </c>
    </row>
    <row r="63" spans="2:25">
      <c r="B63" s="5">
        <v>57</v>
      </c>
      <c r="C63" s="6">
        <v>10</v>
      </c>
      <c r="D63" s="6">
        <v>31</v>
      </c>
      <c r="E63" s="6">
        <v>45</v>
      </c>
      <c r="F63" s="6">
        <v>30</v>
      </c>
      <c r="G63" s="6">
        <v>29</v>
      </c>
      <c r="H63" s="6">
        <v>19</v>
      </c>
      <c r="I63" s="6">
        <v>45</v>
      </c>
      <c r="J63" s="6">
        <v>50</v>
      </c>
      <c r="K63" s="6">
        <v>33</v>
      </c>
      <c r="L63" s="6">
        <v>9</v>
      </c>
      <c r="M63" s="6">
        <v>33</v>
      </c>
      <c r="N63" s="6">
        <v>33</v>
      </c>
      <c r="O63" s="6">
        <v>64</v>
      </c>
      <c r="P63" s="6">
        <v>64</v>
      </c>
      <c r="Q63" s="6">
        <v>33</v>
      </c>
      <c r="R63" s="6">
        <v>17</v>
      </c>
      <c r="S63" s="6">
        <v>50</v>
      </c>
      <c r="T63" s="6">
        <v>60</v>
      </c>
      <c r="U63" s="6">
        <v>50</v>
      </c>
      <c r="V63" s="6">
        <v>17</v>
      </c>
      <c r="W63" s="6">
        <v>50</v>
      </c>
      <c r="X63" s="6">
        <v>64</v>
      </c>
      <c r="Y63" s="7">
        <f t="shared" si="1"/>
        <v>56</v>
      </c>
    </row>
    <row r="64" spans="2:25">
      <c r="B64" s="5">
        <v>58</v>
      </c>
      <c r="C64" s="6">
        <v>10</v>
      </c>
      <c r="D64" s="6">
        <v>31</v>
      </c>
      <c r="E64" s="6">
        <v>46</v>
      </c>
      <c r="F64" s="6">
        <v>31</v>
      </c>
      <c r="G64" s="6">
        <v>30</v>
      </c>
      <c r="H64" s="6">
        <v>20</v>
      </c>
      <c r="I64" s="6">
        <v>46</v>
      </c>
      <c r="J64" s="6">
        <v>51</v>
      </c>
      <c r="K64" s="6">
        <v>33</v>
      </c>
      <c r="L64" s="6">
        <v>9</v>
      </c>
      <c r="M64" s="6">
        <v>33</v>
      </c>
      <c r="N64" s="6">
        <v>33</v>
      </c>
      <c r="O64" s="6">
        <v>65</v>
      </c>
      <c r="P64" s="6">
        <v>65</v>
      </c>
      <c r="Q64" s="6">
        <v>33</v>
      </c>
      <c r="R64" s="6">
        <v>17</v>
      </c>
      <c r="S64" s="6">
        <v>50</v>
      </c>
      <c r="T64" s="6">
        <v>61</v>
      </c>
      <c r="U64" s="6">
        <v>50</v>
      </c>
      <c r="V64" s="6">
        <v>17</v>
      </c>
      <c r="W64" s="6">
        <v>50</v>
      </c>
      <c r="X64" s="6">
        <v>65</v>
      </c>
      <c r="Y64" s="7">
        <f t="shared" si="1"/>
        <v>57</v>
      </c>
    </row>
    <row r="65" spans="2:25">
      <c r="B65" s="5">
        <v>59</v>
      </c>
      <c r="C65" s="6">
        <v>10</v>
      </c>
      <c r="D65" s="6">
        <v>32</v>
      </c>
      <c r="E65" s="6">
        <v>46</v>
      </c>
      <c r="F65" s="6">
        <v>31</v>
      </c>
      <c r="G65" s="6">
        <v>30</v>
      </c>
      <c r="H65" s="6">
        <v>20</v>
      </c>
      <c r="I65" s="6">
        <v>47</v>
      </c>
      <c r="J65" s="6">
        <v>52</v>
      </c>
      <c r="K65" s="6">
        <v>33</v>
      </c>
      <c r="L65" s="6">
        <v>9</v>
      </c>
      <c r="M65" s="6">
        <v>34</v>
      </c>
      <c r="N65" s="6">
        <v>34</v>
      </c>
      <c r="O65" s="6">
        <v>66</v>
      </c>
      <c r="P65" s="6">
        <v>66</v>
      </c>
      <c r="Q65" s="6">
        <v>34</v>
      </c>
      <c r="R65" s="6">
        <v>17</v>
      </c>
      <c r="S65" s="6">
        <v>51</v>
      </c>
      <c r="T65" s="6">
        <v>62</v>
      </c>
      <c r="U65" s="6">
        <v>51</v>
      </c>
      <c r="V65" s="6">
        <v>17</v>
      </c>
      <c r="W65" s="6">
        <v>51</v>
      </c>
      <c r="X65" s="6">
        <v>66</v>
      </c>
      <c r="Y65" s="7">
        <f t="shared" si="1"/>
        <v>58</v>
      </c>
    </row>
    <row r="66" spans="2:25">
      <c r="B66" s="5">
        <v>60</v>
      </c>
      <c r="C66" s="6">
        <v>11</v>
      </c>
      <c r="D66" s="6">
        <v>32</v>
      </c>
      <c r="E66" s="6">
        <v>47</v>
      </c>
      <c r="F66" s="6">
        <v>32</v>
      </c>
      <c r="G66" s="6">
        <v>31</v>
      </c>
      <c r="H66" s="6">
        <v>20</v>
      </c>
      <c r="I66" s="6">
        <v>47</v>
      </c>
      <c r="J66" s="6">
        <v>52</v>
      </c>
      <c r="K66" s="6">
        <v>34</v>
      </c>
      <c r="L66" s="6">
        <v>9</v>
      </c>
      <c r="M66" s="6">
        <v>34</v>
      </c>
      <c r="N66" s="6">
        <v>34</v>
      </c>
      <c r="O66" s="6">
        <v>67</v>
      </c>
      <c r="P66" s="6">
        <v>67</v>
      </c>
      <c r="Q66" s="6">
        <v>34</v>
      </c>
      <c r="R66" s="6">
        <v>17</v>
      </c>
      <c r="S66" s="6">
        <v>51</v>
      </c>
      <c r="T66" s="6">
        <v>63</v>
      </c>
      <c r="U66" s="6">
        <v>51</v>
      </c>
      <c r="V66" s="6">
        <v>17</v>
      </c>
      <c r="W66" s="6">
        <v>51</v>
      </c>
      <c r="X66" s="6">
        <v>67</v>
      </c>
      <c r="Y66" s="7">
        <f t="shared" si="1"/>
        <v>59</v>
      </c>
    </row>
    <row r="67" spans="2:25">
      <c r="B67" s="5">
        <v>61</v>
      </c>
      <c r="C67" s="6">
        <v>11</v>
      </c>
      <c r="D67" s="6">
        <v>33</v>
      </c>
      <c r="E67" s="6">
        <v>48</v>
      </c>
      <c r="F67" s="6">
        <v>32</v>
      </c>
      <c r="G67" s="6">
        <v>31</v>
      </c>
      <c r="H67" s="6">
        <v>20</v>
      </c>
      <c r="I67" s="6">
        <v>48</v>
      </c>
      <c r="J67" s="6">
        <v>53</v>
      </c>
      <c r="K67" s="6">
        <v>34</v>
      </c>
      <c r="L67" s="6">
        <v>10</v>
      </c>
      <c r="M67" s="6">
        <v>35</v>
      </c>
      <c r="N67" s="6">
        <v>35</v>
      </c>
      <c r="O67" s="6">
        <v>68</v>
      </c>
      <c r="P67" s="6">
        <v>68</v>
      </c>
      <c r="Q67" s="6">
        <v>35</v>
      </c>
      <c r="R67" s="6">
        <v>17</v>
      </c>
      <c r="S67" s="6">
        <v>52</v>
      </c>
      <c r="T67" s="6">
        <v>64</v>
      </c>
      <c r="U67" s="6">
        <v>52</v>
      </c>
      <c r="V67" s="6">
        <v>17</v>
      </c>
      <c r="W67" s="6">
        <v>52</v>
      </c>
      <c r="X67" s="6">
        <v>68</v>
      </c>
      <c r="Y67" s="7">
        <f t="shared" si="1"/>
        <v>60</v>
      </c>
    </row>
    <row r="68" spans="2:25">
      <c r="B68" s="5">
        <v>62</v>
      </c>
      <c r="C68" s="6">
        <v>11</v>
      </c>
      <c r="D68" s="6">
        <v>33</v>
      </c>
      <c r="E68" s="6">
        <v>48</v>
      </c>
      <c r="F68" s="6">
        <v>33</v>
      </c>
      <c r="G68" s="6">
        <v>32</v>
      </c>
      <c r="H68" s="6">
        <v>21</v>
      </c>
      <c r="I68" s="6">
        <v>49</v>
      </c>
      <c r="J68" s="6">
        <v>54</v>
      </c>
      <c r="K68" s="6">
        <v>35</v>
      </c>
      <c r="L68" s="6">
        <v>10</v>
      </c>
      <c r="M68" s="6">
        <v>35</v>
      </c>
      <c r="N68" s="6">
        <v>35</v>
      </c>
      <c r="O68" s="6">
        <v>68</v>
      </c>
      <c r="P68" s="6">
        <v>68</v>
      </c>
      <c r="Q68" s="6">
        <v>35</v>
      </c>
      <c r="R68" s="6">
        <v>18</v>
      </c>
      <c r="S68" s="6">
        <v>53</v>
      </c>
      <c r="T68" s="6">
        <v>65</v>
      </c>
      <c r="U68" s="6">
        <v>53</v>
      </c>
      <c r="V68" s="6">
        <v>18</v>
      </c>
      <c r="W68" s="6">
        <v>53</v>
      </c>
      <c r="X68" s="6">
        <v>68</v>
      </c>
      <c r="Y68" s="7">
        <f t="shared" si="1"/>
        <v>61</v>
      </c>
    </row>
    <row r="69" spans="2:25">
      <c r="B69" s="5">
        <v>63</v>
      </c>
      <c r="C69" s="6">
        <v>11</v>
      </c>
      <c r="D69" s="6">
        <v>34</v>
      </c>
      <c r="E69" s="6">
        <v>49</v>
      </c>
      <c r="F69" s="6">
        <v>33</v>
      </c>
      <c r="G69" s="6">
        <v>32</v>
      </c>
      <c r="H69" s="6">
        <v>21</v>
      </c>
      <c r="I69" s="6">
        <v>50</v>
      </c>
      <c r="J69" s="6">
        <v>55</v>
      </c>
      <c r="K69" s="6">
        <v>35</v>
      </c>
      <c r="L69" s="6">
        <v>10</v>
      </c>
      <c r="M69" s="6">
        <v>35</v>
      </c>
      <c r="N69" s="6">
        <v>35</v>
      </c>
      <c r="O69" s="6">
        <v>69</v>
      </c>
      <c r="P69" s="6">
        <v>69</v>
      </c>
      <c r="Q69" s="6">
        <v>35</v>
      </c>
      <c r="R69" s="6">
        <v>18</v>
      </c>
      <c r="S69" s="6">
        <v>53</v>
      </c>
      <c r="T69" s="6">
        <v>66</v>
      </c>
      <c r="U69" s="6">
        <v>53</v>
      </c>
      <c r="V69" s="6">
        <v>18</v>
      </c>
      <c r="W69" s="6">
        <v>53</v>
      </c>
      <c r="X69" s="6">
        <v>69</v>
      </c>
      <c r="Y69" s="7">
        <f t="shared" si="1"/>
        <v>62</v>
      </c>
    </row>
    <row r="70" spans="2:25">
      <c r="B70" s="5">
        <v>64</v>
      </c>
      <c r="C70" s="6">
        <v>11</v>
      </c>
      <c r="D70" s="6">
        <v>34</v>
      </c>
      <c r="E70" s="6">
        <v>50</v>
      </c>
      <c r="F70" s="6">
        <v>34</v>
      </c>
      <c r="G70" s="6">
        <v>33</v>
      </c>
      <c r="H70" s="6">
        <v>21</v>
      </c>
      <c r="I70" s="6">
        <v>50</v>
      </c>
      <c r="J70" s="6">
        <v>55</v>
      </c>
      <c r="K70" s="6">
        <v>36</v>
      </c>
      <c r="L70" s="6">
        <v>10</v>
      </c>
      <c r="M70" s="6">
        <v>36</v>
      </c>
      <c r="N70" s="6">
        <v>36</v>
      </c>
      <c r="O70" s="6">
        <v>70</v>
      </c>
      <c r="P70" s="6">
        <v>70</v>
      </c>
      <c r="Q70" s="6">
        <v>36</v>
      </c>
      <c r="R70" s="6">
        <v>18</v>
      </c>
      <c r="S70" s="6">
        <v>54</v>
      </c>
      <c r="T70" s="6">
        <v>67</v>
      </c>
      <c r="U70" s="6">
        <v>54</v>
      </c>
      <c r="V70" s="6">
        <v>18</v>
      </c>
      <c r="W70" s="6">
        <v>54</v>
      </c>
      <c r="X70" s="6">
        <v>70</v>
      </c>
      <c r="Y70" s="7">
        <f t="shared" si="1"/>
        <v>63</v>
      </c>
    </row>
    <row r="71" spans="2:25">
      <c r="B71" s="5">
        <v>65</v>
      </c>
      <c r="C71" s="6">
        <v>11</v>
      </c>
      <c r="D71" s="6">
        <v>35</v>
      </c>
      <c r="E71" s="6">
        <v>50</v>
      </c>
      <c r="F71" s="6">
        <v>34</v>
      </c>
      <c r="G71" s="6">
        <v>33</v>
      </c>
      <c r="H71" s="6">
        <v>21</v>
      </c>
      <c r="I71" s="6">
        <v>51</v>
      </c>
      <c r="J71" s="6">
        <v>56</v>
      </c>
      <c r="K71" s="6">
        <v>36</v>
      </c>
      <c r="L71" s="6">
        <v>10</v>
      </c>
      <c r="M71" s="6">
        <v>36</v>
      </c>
      <c r="N71" s="6">
        <v>36</v>
      </c>
      <c r="O71" s="6">
        <v>71</v>
      </c>
      <c r="P71" s="6">
        <v>71</v>
      </c>
      <c r="Q71" s="6">
        <v>36</v>
      </c>
      <c r="R71" s="6">
        <v>18</v>
      </c>
      <c r="S71" s="6">
        <v>54</v>
      </c>
      <c r="T71" s="6">
        <v>67</v>
      </c>
      <c r="U71" s="6">
        <v>54</v>
      </c>
      <c r="V71" s="6">
        <v>18</v>
      </c>
      <c r="W71" s="6">
        <v>54</v>
      </c>
      <c r="X71" s="6">
        <v>71</v>
      </c>
      <c r="Y71" s="7">
        <f t="shared" ref="Y71:Y105" si="2">B71-1</f>
        <v>64</v>
      </c>
    </row>
    <row r="72" spans="2:25">
      <c r="B72" s="5">
        <v>66</v>
      </c>
      <c r="C72" s="6">
        <v>11</v>
      </c>
      <c r="D72" s="6">
        <v>35</v>
      </c>
      <c r="E72" s="6">
        <v>51</v>
      </c>
      <c r="F72" s="6">
        <v>35</v>
      </c>
      <c r="G72" s="6">
        <v>34</v>
      </c>
      <c r="H72" s="6">
        <v>22</v>
      </c>
      <c r="I72" s="6">
        <v>52</v>
      </c>
      <c r="J72" s="6">
        <v>57</v>
      </c>
      <c r="K72" s="6">
        <v>36</v>
      </c>
      <c r="L72" s="6">
        <v>10</v>
      </c>
      <c r="M72" s="6">
        <v>37</v>
      </c>
      <c r="N72" s="6">
        <v>37</v>
      </c>
      <c r="O72" s="6">
        <v>72</v>
      </c>
      <c r="P72" s="6">
        <v>72</v>
      </c>
      <c r="Q72" s="6">
        <v>37</v>
      </c>
      <c r="R72" s="6">
        <v>18</v>
      </c>
      <c r="S72" s="6">
        <v>55</v>
      </c>
      <c r="T72" s="6">
        <v>68</v>
      </c>
      <c r="U72" s="6">
        <v>55</v>
      </c>
      <c r="V72" s="6">
        <v>18</v>
      </c>
      <c r="W72" s="6">
        <v>55</v>
      </c>
      <c r="X72" s="6">
        <v>72</v>
      </c>
      <c r="Y72" s="7">
        <f t="shared" si="2"/>
        <v>65</v>
      </c>
    </row>
    <row r="73" spans="2:25">
      <c r="B73" s="5">
        <v>67</v>
      </c>
      <c r="C73" s="6">
        <v>11</v>
      </c>
      <c r="D73" s="6">
        <v>35</v>
      </c>
      <c r="E73" s="6">
        <v>52</v>
      </c>
      <c r="F73" s="6">
        <v>35</v>
      </c>
      <c r="G73" s="6">
        <v>34</v>
      </c>
      <c r="H73" s="6">
        <v>22</v>
      </c>
      <c r="I73" s="6">
        <v>52</v>
      </c>
      <c r="J73" s="6">
        <v>57</v>
      </c>
      <c r="K73" s="6">
        <v>37</v>
      </c>
      <c r="L73" s="6">
        <v>10</v>
      </c>
      <c r="M73" s="6">
        <v>37</v>
      </c>
      <c r="N73" s="6">
        <v>37</v>
      </c>
      <c r="O73" s="6">
        <v>72</v>
      </c>
      <c r="P73" s="6">
        <v>72</v>
      </c>
      <c r="Q73" s="6">
        <v>37</v>
      </c>
      <c r="R73" s="6">
        <v>19</v>
      </c>
      <c r="S73" s="6">
        <v>56</v>
      </c>
      <c r="T73" s="6">
        <v>69</v>
      </c>
      <c r="U73" s="6">
        <v>56</v>
      </c>
      <c r="V73" s="6">
        <v>19</v>
      </c>
      <c r="W73" s="6">
        <v>56</v>
      </c>
      <c r="X73" s="6">
        <v>72</v>
      </c>
      <c r="Y73" s="7">
        <f t="shared" si="2"/>
        <v>66</v>
      </c>
    </row>
    <row r="74" spans="2:25">
      <c r="B74" s="5">
        <v>68</v>
      </c>
      <c r="C74" s="6">
        <v>11</v>
      </c>
      <c r="D74" s="6">
        <v>36</v>
      </c>
      <c r="E74" s="6">
        <v>52</v>
      </c>
      <c r="F74" s="6">
        <v>36</v>
      </c>
      <c r="G74" s="6">
        <v>35</v>
      </c>
      <c r="H74" s="6">
        <v>22</v>
      </c>
      <c r="I74" s="6">
        <v>53</v>
      </c>
      <c r="J74" s="6">
        <v>58</v>
      </c>
      <c r="K74" s="6">
        <v>37</v>
      </c>
      <c r="L74" s="6">
        <v>11</v>
      </c>
      <c r="M74" s="6">
        <v>37</v>
      </c>
      <c r="N74" s="6">
        <v>37</v>
      </c>
      <c r="O74" s="6">
        <v>73</v>
      </c>
      <c r="P74" s="6">
        <v>73</v>
      </c>
      <c r="Q74" s="6">
        <v>37</v>
      </c>
      <c r="R74" s="6">
        <v>19</v>
      </c>
      <c r="S74" s="6">
        <v>56</v>
      </c>
      <c r="T74" s="6">
        <v>70</v>
      </c>
      <c r="U74" s="6">
        <v>56</v>
      </c>
      <c r="V74" s="6">
        <v>19</v>
      </c>
      <c r="W74" s="6">
        <v>56</v>
      </c>
      <c r="X74" s="6">
        <v>73</v>
      </c>
      <c r="Y74" s="7">
        <f t="shared" si="2"/>
        <v>67</v>
      </c>
    </row>
    <row r="75" spans="2:25">
      <c r="B75" s="5">
        <v>69</v>
      </c>
      <c r="C75" s="6">
        <v>11</v>
      </c>
      <c r="D75" s="6">
        <v>36</v>
      </c>
      <c r="E75" s="6">
        <v>53</v>
      </c>
      <c r="F75" s="6">
        <v>36</v>
      </c>
      <c r="G75" s="6">
        <v>35</v>
      </c>
      <c r="H75" s="6">
        <v>22</v>
      </c>
      <c r="I75" s="6">
        <v>54</v>
      </c>
      <c r="J75" s="6">
        <v>59</v>
      </c>
      <c r="K75" s="6">
        <v>38</v>
      </c>
      <c r="L75" s="6">
        <v>11</v>
      </c>
      <c r="M75" s="6">
        <v>38</v>
      </c>
      <c r="N75" s="6">
        <v>38</v>
      </c>
      <c r="O75" s="6">
        <v>74</v>
      </c>
      <c r="P75" s="6">
        <v>74</v>
      </c>
      <c r="Q75" s="6">
        <v>38</v>
      </c>
      <c r="R75" s="6">
        <v>19</v>
      </c>
      <c r="S75" s="6">
        <v>57</v>
      </c>
      <c r="T75" s="6">
        <v>71</v>
      </c>
      <c r="U75" s="6">
        <v>57</v>
      </c>
      <c r="V75" s="6">
        <v>19</v>
      </c>
      <c r="W75" s="6">
        <v>57</v>
      </c>
      <c r="X75" s="6">
        <v>74</v>
      </c>
      <c r="Y75" s="7">
        <f t="shared" si="2"/>
        <v>68</v>
      </c>
    </row>
    <row r="76" spans="2:25">
      <c r="B76" s="5">
        <v>70</v>
      </c>
      <c r="C76" s="6">
        <v>12</v>
      </c>
      <c r="D76" s="6">
        <v>37</v>
      </c>
      <c r="E76" s="6">
        <v>54</v>
      </c>
      <c r="F76" s="6">
        <v>37</v>
      </c>
      <c r="G76" s="6">
        <v>36</v>
      </c>
      <c r="H76" s="6">
        <v>23</v>
      </c>
      <c r="I76" s="6">
        <v>54</v>
      </c>
      <c r="J76" s="6">
        <v>59</v>
      </c>
      <c r="K76" s="6">
        <v>38</v>
      </c>
      <c r="L76" s="6">
        <v>11</v>
      </c>
      <c r="M76" s="6">
        <v>38</v>
      </c>
      <c r="N76" s="6">
        <v>38</v>
      </c>
      <c r="O76" s="6">
        <v>75</v>
      </c>
      <c r="P76" s="6">
        <v>75</v>
      </c>
      <c r="Q76" s="6">
        <v>38</v>
      </c>
      <c r="R76" s="6">
        <v>19</v>
      </c>
      <c r="S76" s="6">
        <v>57</v>
      </c>
      <c r="T76" s="6">
        <v>72</v>
      </c>
      <c r="U76" s="6">
        <v>57</v>
      </c>
      <c r="V76" s="6">
        <v>19</v>
      </c>
      <c r="W76" s="6">
        <v>57</v>
      </c>
      <c r="X76" s="6">
        <v>75</v>
      </c>
      <c r="Y76" s="7">
        <f t="shared" si="2"/>
        <v>69</v>
      </c>
    </row>
    <row r="77" spans="2:25">
      <c r="B77" s="5">
        <v>71</v>
      </c>
      <c r="C77" s="6">
        <v>12</v>
      </c>
      <c r="D77" s="6">
        <v>37</v>
      </c>
      <c r="E77" s="6">
        <v>54</v>
      </c>
      <c r="F77" s="6">
        <v>37</v>
      </c>
      <c r="G77" s="6">
        <v>36</v>
      </c>
      <c r="H77" s="6">
        <v>23</v>
      </c>
      <c r="I77" s="6">
        <v>55</v>
      </c>
      <c r="J77" s="6">
        <v>60</v>
      </c>
      <c r="K77" s="6">
        <v>38</v>
      </c>
      <c r="L77" s="6">
        <v>11</v>
      </c>
      <c r="M77" s="6">
        <v>39</v>
      </c>
      <c r="N77" s="6">
        <v>39</v>
      </c>
      <c r="O77" s="6">
        <v>76</v>
      </c>
      <c r="P77" s="6">
        <v>76</v>
      </c>
      <c r="Q77" s="6">
        <v>39</v>
      </c>
      <c r="R77" s="6">
        <v>19</v>
      </c>
      <c r="S77" s="6">
        <v>58</v>
      </c>
      <c r="T77" s="6">
        <v>73</v>
      </c>
      <c r="U77" s="6">
        <v>58</v>
      </c>
      <c r="V77" s="6">
        <v>19</v>
      </c>
      <c r="W77" s="6">
        <v>58</v>
      </c>
      <c r="X77" s="6">
        <v>76</v>
      </c>
      <c r="Y77" s="7">
        <f t="shared" si="2"/>
        <v>70</v>
      </c>
    </row>
    <row r="78" spans="2:25">
      <c r="B78" s="5">
        <v>72</v>
      </c>
      <c r="C78" s="6">
        <v>12</v>
      </c>
      <c r="D78" s="6">
        <v>38</v>
      </c>
      <c r="E78" s="6">
        <v>55</v>
      </c>
      <c r="F78" s="6">
        <v>37</v>
      </c>
      <c r="G78" s="6">
        <v>36</v>
      </c>
      <c r="H78" s="6">
        <v>23</v>
      </c>
      <c r="I78" s="6">
        <v>56</v>
      </c>
      <c r="J78" s="6">
        <v>61</v>
      </c>
      <c r="K78" s="6">
        <v>39</v>
      </c>
      <c r="L78" s="6">
        <v>11</v>
      </c>
      <c r="M78" s="6">
        <v>39</v>
      </c>
      <c r="N78" s="6">
        <v>39</v>
      </c>
      <c r="O78" s="6">
        <v>76</v>
      </c>
      <c r="P78" s="6">
        <v>76</v>
      </c>
      <c r="Q78" s="6">
        <v>39</v>
      </c>
      <c r="R78" s="6">
        <v>20</v>
      </c>
      <c r="S78" s="6">
        <v>59</v>
      </c>
      <c r="T78" s="6">
        <v>74</v>
      </c>
      <c r="U78" s="6">
        <v>59</v>
      </c>
      <c r="V78" s="6">
        <v>20</v>
      </c>
      <c r="W78" s="6">
        <v>59</v>
      </c>
      <c r="X78" s="6">
        <v>76</v>
      </c>
      <c r="Y78" s="7">
        <f t="shared" si="2"/>
        <v>71</v>
      </c>
    </row>
    <row r="79" spans="2:25">
      <c r="B79" s="5">
        <v>73</v>
      </c>
      <c r="C79" s="6">
        <v>12</v>
      </c>
      <c r="D79" s="6">
        <v>38</v>
      </c>
      <c r="E79" s="6">
        <v>56</v>
      </c>
      <c r="F79" s="6">
        <v>38</v>
      </c>
      <c r="G79" s="6">
        <v>37</v>
      </c>
      <c r="H79" s="6">
        <v>23</v>
      </c>
      <c r="I79" s="6">
        <v>57</v>
      </c>
      <c r="J79" s="6">
        <v>62</v>
      </c>
      <c r="K79" s="6">
        <v>39</v>
      </c>
      <c r="L79" s="6">
        <v>11</v>
      </c>
      <c r="M79" s="6">
        <v>39</v>
      </c>
      <c r="N79" s="6">
        <v>39</v>
      </c>
      <c r="O79" s="6">
        <v>77</v>
      </c>
      <c r="P79" s="6">
        <v>77</v>
      </c>
      <c r="Q79" s="6">
        <v>39</v>
      </c>
      <c r="R79" s="6">
        <v>20</v>
      </c>
      <c r="S79" s="6">
        <v>59</v>
      </c>
      <c r="T79" s="6">
        <v>75</v>
      </c>
      <c r="U79" s="6">
        <v>59</v>
      </c>
      <c r="V79" s="6">
        <v>20</v>
      </c>
      <c r="W79" s="6">
        <v>59</v>
      </c>
      <c r="X79" s="6">
        <v>77</v>
      </c>
      <c r="Y79" s="7">
        <f t="shared" si="2"/>
        <v>72</v>
      </c>
    </row>
    <row r="80" spans="2:25">
      <c r="B80" s="5">
        <v>74</v>
      </c>
      <c r="C80" s="6">
        <v>12</v>
      </c>
      <c r="D80" s="6">
        <v>39</v>
      </c>
      <c r="E80" s="6">
        <v>56</v>
      </c>
      <c r="F80" s="6">
        <v>38</v>
      </c>
      <c r="G80" s="6">
        <v>37</v>
      </c>
      <c r="H80" s="6">
        <v>24</v>
      </c>
      <c r="I80" s="6">
        <v>57</v>
      </c>
      <c r="J80" s="6">
        <v>62</v>
      </c>
      <c r="K80" s="6">
        <v>40</v>
      </c>
      <c r="L80" s="6">
        <v>11</v>
      </c>
      <c r="M80" s="6">
        <v>40</v>
      </c>
      <c r="N80" s="6">
        <v>40</v>
      </c>
      <c r="O80" s="6">
        <v>78</v>
      </c>
      <c r="P80" s="6">
        <v>78</v>
      </c>
      <c r="Q80" s="6">
        <v>40</v>
      </c>
      <c r="R80" s="6">
        <v>20</v>
      </c>
      <c r="S80" s="6">
        <v>60</v>
      </c>
      <c r="T80" s="6">
        <v>76</v>
      </c>
      <c r="U80" s="6">
        <v>60</v>
      </c>
      <c r="V80" s="6">
        <v>20</v>
      </c>
      <c r="W80" s="6">
        <v>60</v>
      </c>
      <c r="X80" s="6">
        <v>78</v>
      </c>
      <c r="Y80" s="7">
        <f t="shared" si="2"/>
        <v>73</v>
      </c>
    </row>
    <row r="81" spans="2:25">
      <c r="B81" s="5">
        <v>75</v>
      </c>
      <c r="C81" s="6">
        <v>12</v>
      </c>
      <c r="D81" s="6">
        <v>39</v>
      </c>
      <c r="E81" s="6">
        <v>57</v>
      </c>
      <c r="F81" s="6">
        <v>39</v>
      </c>
      <c r="G81" s="6">
        <v>38</v>
      </c>
      <c r="H81" s="6">
        <v>24</v>
      </c>
      <c r="I81" s="6">
        <v>58</v>
      </c>
      <c r="J81" s="6">
        <v>63</v>
      </c>
      <c r="K81" s="6">
        <v>40</v>
      </c>
      <c r="L81" s="6">
        <v>12</v>
      </c>
      <c r="M81" s="6">
        <v>40</v>
      </c>
      <c r="N81" s="6">
        <v>40</v>
      </c>
      <c r="O81" s="6">
        <v>79</v>
      </c>
      <c r="P81" s="6">
        <v>79</v>
      </c>
      <c r="Q81" s="6">
        <v>40</v>
      </c>
      <c r="R81" s="6">
        <v>20</v>
      </c>
      <c r="S81" s="6">
        <v>60</v>
      </c>
      <c r="T81" s="6">
        <v>76</v>
      </c>
      <c r="U81" s="6">
        <v>60</v>
      </c>
      <c r="V81" s="6">
        <v>20</v>
      </c>
      <c r="W81" s="6">
        <v>60</v>
      </c>
      <c r="X81" s="6">
        <v>79</v>
      </c>
      <c r="Y81" s="7">
        <f t="shared" si="2"/>
        <v>74</v>
      </c>
    </row>
    <row r="82" spans="2:25">
      <c r="B82" s="5">
        <v>76</v>
      </c>
      <c r="C82" s="6">
        <v>12</v>
      </c>
      <c r="D82" s="6">
        <v>40</v>
      </c>
      <c r="E82" s="6">
        <v>58</v>
      </c>
      <c r="F82" s="6">
        <v>39</v>
      </c>
      <c r="G82" s="6">
        <v>38</v>
      </c>
      <c r="H82" s="6">
        <v>24</v>
      </c>
      <c r="I82" s="6">
        <v>59</v>
      </c>
      <c r="J82" s="6">
        <v>64</v>
      </c>
      <c r="K82" s="6">
        <v>40</v>
      </c>
      <c r="L82" s="6">
        <v>12</v>
      </c>
      <c r="M82" s="6">
        <v>41</v>
      </c>
      <c r="N82" s="6">
        <v>41</v>
      </c>
      <c r="O82" s="6">
        <v>80</v>
      </c>
      <c r="P82" s="6">
        <v>80</v>
      </c>
      <c r="Q82" s="6">
        <v>41</v>
      </c>
      <c r="R82" s="6">
        <v>20</v>
      </c>
      <c r="S82" s="6">
        <v>61</v>
      </c>
      <c r="T82" s="6">
        <v>77</v>
      </c>
      <c r="U82" s="6">
        <v>61</v>
      </c>
      <c r="V82" s="6">
        <v>20</v>
      </c>
      <c r="W82" s="6">
        <v>61</v>
      </c>
      <c r="X82" s="6">
        <v>80</v>
      </c>
      <c r="Y82" s="7">
        <f t="shared" si="2"/>
        <v>75</v>
      </c>
    </row>
    <row r="83" spans="2:25">
      <c r="B83" s="5">
        <v>77</v>
      </c>
      <c r="C83" s="6">
        <v>12</v>
      </c>
      <c r="D83" s="6">
        <v>40</v>
      </c>
      <c r="E83" s="6">
        <v>58</v>
      </c>
      <c r="F83" s="6">
        <v>40</v>
      </c>
      <c r="G83" s="6">
        <v>39</v>
      </c>
      <c r="H83" s="6">
        <v>24</v>
      </c>
      <c r="I83" s="6">
        <v>59</v>
      </c>
      <c r="J83" s="6">
        <v>64</v>
      </c>
      <c r="K83" s="6">
        <v>41</v>
      </c>
      <c r="L83" s="6">
        <v>12</v>
      </c>
      <c r="M83" s="6">
        <v>41</v>
      </c>
      <c r="N83" s="6">
        <v>41</v>
      </c>
      <c r="O83" s="6">
        <v>80</v>
      </c>
      <c r="P83" s="6">
        <v>80</v>
      </c>
      <c r="Q83" s="6">
        <v>41</v>
      </c>
      <c r="R83" s="6">
        <v>21</v>
      </c>
      <c r="S83" s="6">
        <v>62</v>
      </c>
      <c r="T83" s="6">
        <v>78</v>
      </c>
      <c r="U83" s="6">
        <v>62</v>
      </c>
      <c r="V83" s="6">
        <v>21</v>
      </c>
      <c r="W83" s="6">
        <v>62</v>
      </c>
      <c r="X83" s="6">
        <v>80</v>
      </c>
      <c r="Y83" s="7">
        <f t="shared" si="2"/>
        <v>76</v>
      </c>
    </row>
    <row r="84" spans="2:25">
      <c r="B84" s="5">
        <v>78</v>
      </c>
      <c r="C84" s="6">
        <v>12</v>
      </c>
      <c r="D84" s="6">
        <v>40</v>
      </c>
      <c r="E84" s="6">
        <v>59</v>
      </c>
      <c r="F84" s="6">
        <v>40</v>
      </c>
      <c r="G84" s="6">
        <v>39</v>
      </c>
      <c r="H84" s="6">
        <v>25</v>
      </c>
      <c r="I84" s="6">
        <v>60</v>
      </c>
      <c r="J84" s="6">
        <v>65</v>
      </c>
      <c r="K84" s="6">
        <v>41</v>
      </c>
      <c r="L84" s="6">
        <v>12</v>
      </c>
      <c r="M84" s="6">
        <v>42</v>
      </c>
      <c r="N84" s="6">
        <v>42</v>
      </c>
      <c r="O84" s="6">
        <v>81</v>
      </c>
      <c r="P84" s="6">
        <v>81</v>
      </c>
      <c r="Q84" s="6">
        <v>42</v>
      </c>
      <c r="R84" s="6">
        <v>21</v>
      </c>
      <c r="S84" s="6">
        <v>62</v>
      </c>
      <c r="T84" s="6">
        <v>79</v>
      </c>
      <c r="U84" s="6">
        <v>62</v>
      </c>
      <c r="V84" s="6">
        <v>21</v>
      </c>
      <c r="W84" s="6">
        <v>62</v>
      </c>
      <c r="X84" s="6">
        <v>81</v>
      </c>
      <c r="Y84" s="7">
        <f t="shared" si="2"/>
        <v>77</v>
      </c>
    </row>
    <row r="85" spans="2:25">
      <c r="B85" s="5">
        <v>79</v>
      </c>
      <c r="C85" s="6">
        <v>12</v>
      </c>
      <c r="D85" s="6">
        <v>41</v>
      </c>
      <c r="E85" s="6">
        <v>60</v>
      </c>
      <c r="F85" s="6">
        <v>41</v>
      </c>
      <c r="G85" s="6">
        <v>40</v>
      </c>
      <c r="H85" s="6">
        <v>25</v>
      </c>
      <c r="I85" s="6">
        <v>61</v>
      </c>
      <c r="J85" s="6">
        <v>66</v>
      </c>
      <c r="K85" s="6">
        <v>42</v>
      </c>
      <c r="L85" s="6">
        <v>12</v>
      </c>
      <c r="M85" s="6">
        <v>42</v>
      </c>
      <c r="N85" s="6">
        <v>42</v>
      </c>
      <c r="O85" s="6">
        <v>82</v>
      </c>
      <c r="P85" s="6">
        <v>82</v>
      </c>
      <c r="Q85" s="6">
        <v>42</v>
      </c>
      <c r="R85" s="6">
        <v>21</v>
      </c>
      <c r="S85" s="6">
        <v>63</v>
      </c>
      <c r="T85" s="6">
        <v>80</v>
      </c>
      <c r="U85" s="6">
        <v>63</v>
      </c>
      <c r="V85" s="6">
        <v>21</v>
      </c>
      <c r="W85" s="6">
        <v>63</v>
      </c>
      <c r="X85" s="6">
        <v>82</v>
      </c>
      <c r="Y85" s="7">
        <f t="shared" si="2"/>
        <v>78</v>
      </c>
    </row>
    <row r="86" spans="2:25">
      <c r="B86" s="5">
        <v>80</v>
      </c>
      <c r="C86" s="6">
        <v>13</v>
      </c>
      <c r="D86" s="6">
        <v>41</v>
      </c>
      <c r="E86" s="6">
        <v>60</v>
      </c>
      <c r="F86" s="6">
        <v>41</v>
      </c>
      <c r="G86" s="6">
        <v>40</v>
      </c>
      <c r="H86" s="6">
        <v>25</v>
      </c>
      <c r="I86" s="6">
        <v>62</v>
      </c>
      <c r="J86" s="6">
        <v>67</v>
      </c>
      <c r="K86" s="6">
        <v>42</v>
      </c>
      <c r="L86" s="6">
        <v>12</v>
      </c>
      <c r="M86" s="6">
        <v>42</v>
      </c>
      <c r="N86" s="6">
        <v>42</v>
      </c>
      <c r="O86" s="6">
        <v>83</v>
      </c>
      <c r="P86" s="6">
        <v>83</v>
      </c>
      <c r="Q86" s="6">
        <v>42</v>
      </c>
      <c r="R86" s="6">
        <v>21</v>
      </c>
      <c r="S86" s="6">
        <v>63</v>
      </c>
      <c r="T86" s="6">
        <v>81</v>
      </c>
      <c r="U86" s="6">
        <v>63</v>
      </c>
      <c r="V86" s="6">
        <v>21</v>
      </c>
      <c r="W86" s="6">
        <v>63</v>
      </c>
      <c r="X86" s="6">
        <v>83</v>
      </c>
      <c r="Y86" s="7">
        <f t="shared" si="2"/>
        <v>79</v>
      </c>
    </row>
    <row r="87" spans="2:25">
      <c r="B87" s="5">
        <v>81</v>
      </c>
      <c r="C87" s="6">
        <v>13</v>
      </c>
      <c r="D87" s="6">
        <v>42</v>
      </c>
      <c r="E87" s="6">
        <v>61</v>
      </c>
      <c r="F87" s="6">
        <v>42</v>
      </c>
      <c r="G87" s="6">
        <v>41</v>
      </c>
      <c r="H87" s="6">
        <v>25</v>
      </c>
      <c r="I87" s="6">
        <v>62</v>
      </c>
      <c r="J87" s="6">
        <v>67</v>
      </c>
      <c r="K87" s="6">
        <v>43</v>
      </c>
      <c r="L87" s="6">
        <v>12</v>
      </c>
      <c r="M87" s="6">
        <v>43</v>
      </c>
      <c r="N87" s="6">
        <v>43</v>
      </c>
      <c r="O87" s="6">
        <v>84</v>
      </c>
      <c r="P87" s="6">
        <v>84</v>
      </c>
      <c r="Q87" s="6">
        <v>43</v>
      </c>
      <c r="R87" s="6">
        <v>21</v>
      </c>
      <c r="S87" s="6">
        <v>64</v>
      </c>
      <c r="T87" s="6">
        <v>82</v>
      </c>
      <c r="U87" s="6">
        <v>64</v>
      </c>
      <c r="V87" s="6">
        <v>21</v>
      </c>
      <c r="W87" s="6">
        <v>64</v>
      </c>
      <c r="X87" s="6">
        <v>84</v>
      </c>
      <c r="Y87" s="7">
        <f t="shared" si="2"/>
        <v>80</v>
      </c>
    </row>
    <row r="88" spans="2:25">
      <c r="B88" s="5">
        <v>82</v>
      </c>
      <c r="C88" s="6">
        <v>13</v>
      </c>
      <c r="D88" s="6">
        <v>42</v>
      </c>
      <c r="E88" s="6">
        <v>62</v>
      </c>
      <c r="F88" s="6">
        <v>42</v>
      </c>
      <c r="G88" s="6">
        <v>41</v>
      </c>
      <c r="H88" s="6">
        <v>26</v>
      </c>
      <c r="I88" s="6">
        <v>63</v>
      </c>
      <c r="J88" s="6">
        <v>68</v>
      </c>
      <c r="K88" s="6">
        <v>43</v>
      </c>
      <c r="L88" s="6">
        <v>13</v>
      </c>
      <c r="M88" s="6">
        <v>43</v>
      </c>
      <c r="N88" s="6">
        <v>43</v>
      </c>
      <c r="O88" s="6">
        <v>84</v>
      </c>
      <c r="P88" s="6">
        <v>84</v>
      </c>
      <c r="Q88" s="6">
        <v>43</v>
      </c>
      <c r="R88" s="6">
        <v>22</v>
      </c>
      <c r="S88" s="6">
        <v>65</v>
      </c>
      <c r="T88" s="6">
        <v>83</v>
      </c>
      <c r="U88" s="6">
        <v>65</v>
      </c>
      <c r="V88" s="6">
        <v>22</v>
      </c>
      <c r="W88" s="6">
        <v>65</v>
      </c>
      <c r="X88" s="6">
        <v>84</v>
      </c>
      <c r="Y88" s="7">
        <f t="shared" si="2"/>
        <v>81</v>
      </c>
    </row>
    <row r="89" spans="2:25">
      <c r="B89" s="5">
        <v>83</v>
      </c>
      <c r="C89" s="6">
        <v>13</v>
      </c>
      <c r="D89" s="6">
        <v>43</v>
      </c>
      <c r="E89" s="6">
        <v>62</v>
      </c>
      <c r="F89" s="6">
        <v>43</v>
      </c>
      <c r="G89" s="6">
        <v>42</v>
      </c>
      <c r="H89" s="6">
        <v>26</v>
      </c>
      <c r="I89" s="6">
        <v>64</v>
      </c>
      <c r="J89" s="6">
        <v>69</v>
      </c>
      <c r="K89" s="6">
        <v>43</v>
      </c>
      <c r="L89" s="6">
        <v>13</v>
      </c>
      <c r="M89" s="6">
        <v>44</v>
      </c>
      <c r="N89" s="6">
        <v>44</v>
      </c>
      <c r="O89" s="6">
        <v>85</v>
      </c>
      <c r="P89" s="6">
        <v>85</v>
      </c>
      <c r="Q89" s="6">
        <v>44</v>
      </c>
      <c r="R89" s="6">
        <v>22</v>
      </c>
      <c r="S89" s="6">
        <v>65</v>
      </c>
      <c r="T89" s="6">
        <v>84</v>
      </c>
      <c r="U89" s="6">
        <v>65</v>
      </c>
      <c r="V89" s="6">
        <v>22</v>
      </c>
      <c r="W89" s="6">
        <v>65</v>
      </c>
      <c r="X89" s="6">
        <v>85</v>
      </c>
      <c r="Y89" s="7">
        <f t="shared" si="2"/>
        <v>82</v>
      </c>
    </row>
    <row r="90" spans="2:25">
      <c r="B90" s="5">
        <v>84</v>
      </c>
      <c r="C90" s="6">
        <v>13</v>
      </c>
      <c r="D90" s="6">
        <v>43</v>
      </c>
      <c r="E90" s="6">
        <v>63</v>
      </c>
      <c r="F90" s="6">
        <v>43</v>
      </c>
      <c r="G90" s="6">
        <v>42</v>
      </c>
      <c r="H90" s="6">
        <v>26</v>
      </c>
      <c r="I90" s="6">
        <v>64</v>
      </c>
      <c r="J90" s="6">
        <v>69</v>
      </c>
      <c r="K90" s="6">
        <v>44</v>
      </c>
      <c r="L90" s="6">
        <v>13</v>
      </c>
      <c r="M90" s="6">
        <v>44</v>
      </c>
      <c r="N90" s="6">
        <v>44</v>
      </c>
      <c r="O90" s="6">
        <v>86</v>
      </c>
      <c r="P90" s="6">
        <v>86</v>
      </c>
      <c r="Q90" s="6">
        <v>44</v>
      </c>
      <c r="R90" s="6">
        <v>22</v>
      </c>
      <c r="S90" s="6">
        <v>66</v>
      </c>
      <c r="T90" s="6">
        <v>85</v>
      </c>
      <c r="U90" s="6">
        <v>66</v>
      </c>
      <c r="V90" s="6">
        <v>22</v>
      </c>
      <c r="W90" s="6">
        <v>66</v>
      </c>
      <c r="X90" s="6">
        <v>86</v>
      </c>
      <c r="Y90" s="7">
        <f t="shared" si="2"/>
        <v>83</v>
      </c>
    </row>
    <row r="91" spans="2:25">
      <c r="B91" s="5">
        <v>85</v>
      </c>
      <c r="C91" s="6">
        <v>14</v>
      </c>
      <c r="D91" s="6">
        <v>44</v>
      </c>
      <c r="E91" s="6">
        <v>64</v>
      </c>
      <c r="F91" s="6">
        <v>43</v>
      </c>
      <c r="G91" s="6">
        <v>42</v>
      </c>
      <c r="H91" s="6">
        <v>26</v>
      </c>
      <c r="I91" s="6">
        <v>65</v>
      </c>
      <c r="J91" s="6">
        <v>70</v>
      </c>
      <c r="K91" s="6">
        <v>44</v>
      </c>
      <c r="L91" s="6">
        <v>13</v>
      </c>
      <c r="M91" s="6">
        <v>44</v>
      </c>
      <c r="N91" s="6">
        <v>44</v>
      </c>
      <c r="O91" s="6">
        <v>87</v>
      </c>
      <c r="P91" s="6">
        <v>87</v>
      </c>
      <c r="Q91" s="6">
        <v>44</v>
      </c>
      <c r="R91" s="6">
        <v>22</v>
      </c>
      <c r="S91" s="6">
        <v>67</v>
      </c>
      <c r="T91" s="6">
        <v>85</v>
      </c>
      <c r="U91" s="6">
        <v>67</v>
      </c>
      <c r="V91" s="6">
        <v>22</v>
      </c>
      <c r="W91" s="6">
        <v>67</v>
      </c>
      <c r="X91" s="6">
        <v>87</v>
      </c>
      <c r="Y91" s="7">
        <f t="shared" si="2"/>
        <v>84</v>
      </c>
    </row>
    <row r="92" spans="2:25">
      <c r="B92" s="5">
        <v>86</v>
      </c>
      <c r="C92" s="6">
        <v>14</v>
      </c>
      <c r="D92" s="6">
        <v>44</v>
      </c>
      <c r="E92" s="6">
        <v>64</v>
      </c>
      <c r="F92" s="6">
        <v>44</v>
      </c>
      <c r="G92" s="6">
        <v>43</v>
      </c>
      <c r="H92" s="6">
        <v>27</v>
      </c>
      <c r="I92" s="6">
        <v>66</v>
      </c>
      <c r="J92" s="6">
        <v>71</v>
      </c>
      <c r="K92" s="6">
        <v>45</v>
      </c>
      <c r="L92" s="6">
        <v>13</v>
      </c>
      <c r="M92" s="6">
        <v>45</v>
      </c>
      <c r="N92" s="6">
        <v>45</v>
      </c>
      <c r="O92" s="6">
        <v>88</v>
      </c>
      <c r="P92" s="6">
        <v>88</v>
      </c>
      <c r="Q92" s="6">
        <v>45</v>
      </c>
      <c r="R92" s="6">
        <v>22</v>
      </c>
      <c r="S92" s="6">
        <v>67</v>
      </c>
      <c r="T92" s="6">
        <v>86</v>
      </c>
      <c r="U92" s="6">
        <v>67</v>
      </c>
      <c r="V92" s="6">
        <v>22</v>
      </c>
      <c r="W92" s="6">
        <v>67</v>
      </c>
      <c r="X92" s="6">
        <v>88</v>
      </c>
      <c r="Y92" s="7">
        <f t="shared" si="2"/>
        <v>85</v>
      </c>
    </row>
    <row r="93" spans="2:25">
      <c r="B93" s="5">
        <v>87</v>
      </c>
      <c r="C93" s="6">
        <v>15</v>
      </c>
      <c r="D93" s="6">
        <v>45</v>
      </c>
      <c r="E93" s="6">
        <v>65</v>
      </c>
      <c r="F93" s="6">
        <v>44</v>
      </c>
      <c r="G93" s="6">
        <v>43</v>
      </c>
      <c r="H93" s="6">
        <v>27</v>
      </c>
      <c r="I93" s="6">
        <v>67</v>
      </c>
      <c r="J93" s="6">
        <v>72</v>
      </c>
      <c r="K93" s="6">
        <v>45</v>
      </c>
      <c r="L93" s="6">
        <v>13</v>
      </c>
      <c r="M93" s="6">
        <v>45</v>
      </c>
      <c r="N93" s="6">
        <v>45</v>
      </c>
      <c r="O93" s="6">
        <v>88</v>
      </c>
      <c r="P93" s="6">
        <v>88</v>
      </c>
      <c r="Q93" s="6">
        <v>45</v>
      </c>
      <c r="R93" s="6">
        <v>23</v>
      </c>
      <c r="S93" s="6">
        <v>68</v>
      </c>
      <c r="T93" s="6">
        <v>87</v>
      </c>
      <c r="U93" s="6">
        <v>68</v>
      </c>
      <c r="V93" s="6">
        <v>23</v>
      </c>
      <c r="W93" s="6">
        <v>68</v>
      </c>
      <c r="X93" s="6">
        <v>88</v>
      </c>
      <c r="Y93" s="7">
        <f t="shared" si="2"/>
        <v>86</v>
      </c>
    </row>
    <row r="94" spans="2:25">
      <c r="B94" s="5">
        <v>88</v>
      </c>
      <c r="C94" s="6">
        <v>22</v>
      </c>
      <c r="D94" s="6">
        <v>45</v>
      </c>
      <c r="E94" s="6">
        <v>66</v>
      </c>
      <c r="F94" s="6">
        <v>45</v>
      </c>
      <c r="G94" s="6">
        <v>44</v>
      </c>
      <c r="H94" s="6">
        <v>27</v>
      </c>
      <c r="I94" s="6">
        <v>67</v>
      </c>
      <c r="J94" s="6">
        <v>72</v>
      </c>
      <c r="K94" s="6">
        <v>45</v>
      </c>
      <c r="L94" s="6">
        <v>13</v>
      </c>
      <c r="M94" s="6">
        <v>46</v>
      </c>
      <c r="N94" s="6">
        <v>46</v>
      </c>
      <c r="O94" s="6">
        <v>89</v>
      </c>
      <c r="P94" s="6">
        <v>89</v>
      </c>
      <c r="Q94" s="6">
        <v>46</v>
      </c>
      <c r="R94" s="6">
        <v>23</v>
      </c>
      <c r="S94" s="6">
        <v>68</v>
      </c>
      <c r="T94" s="6">
        <v>88</v>
      </c>
      <c r="U94" s="6">
        <v>68</v>
      </c>
      <c r="V94" s="6">
        <v>23</v>
      </c>
      <c r="W94" s="6">
        <v>68</v>
      </c>
      <c r="X94" s="6">
        <v>89</v>
      </c>
      <c r="Y94" s="7">
        <f t="shared" si="2"/>
        <v>87</v>
      </c>
    </row>
    <row r="95" spans="2:25">
      <c r="B95" s="5">
        <v>89</v>
      </c>
      <c r="C95" s="6">
        <v>29</v>
      </c>
      <c r="D95" s="6">
        <v>45</v>
      </c>
      <c r="E95" s="6">
        <v>66</v>
      </c>
      <c r="F95" s="6">
        <v>45</v>
      </c>
      <c r="G95" s="6">
        <v>44</v>
      </c>
      <c r="H95" s="6">
        <v>27</v>
      </c>
      <c r="I95" s="6">
        <v>68</v>
      </c>
      <c r="J95" s="6">
        <v>73</v>
      </c>
      <c r="K95" s="6">
        <v>46</v>
      </c>
      <c r="L95" s="6">
        <v>14</v>
      </c>
      <c r="M95" s="6">
        <v>46</v>
      </c>
      <c r="N95" s="6">
        <v>46</v>
      </c>
      <c r="O95" s="6">
        <v>90</v>
      </c>
      <c r="P95" s="6">
        <v>90</v>
      </c>
      <c r="Q95" s="6">
        <v>46</v>
      </c>
      <c r="R95" s="6">
        <v>23</v>
      </c>
      <c r="S95" s="6">
        <v>69</v>
      </c>
      <c r="T95" s="6">
        <v>89</v>
      </c>
      <c r="U95" s="6">
        <v>69</v>
      </c>
      <c r="V95" s="6">
        <v>23</v>
      </c>
      <c r="W95" s="6">
        <v>69</v>
      </c>
      <c r="X95" s="6">
        <v>90</v>
      </c>
      <c r="Y95" s="7">
        <f t="shared" si="2"/>
        <v>88</v>
      </c>
    </row>
    <row r="96" spans="2:25">
      <c r="B96" s="5">
        <v>90</v>
      </c>
      <c r="C96" s="6">
        <v>36</v>
      </c>
      <c r="D96" s="6">
        <v>46</v>
      </c>
      <c r="E96" s="6">
        <v>67</v>
      </c>
      <c r="F96" s="6">
        <v>46</v>
      </c>
      <c r="G96" s="6">
        <v>45</v>
      </c>
      <c r="H96" s="6">
        <v>28</v>
      </c>
      <c r="I96" s="6">
        <v>69</v>
      </c>
      <c r="J96" s="6">
        <v>74</v>
      </c>
      <c r="K96" s="6">
        <v>46</v>
      </c>
      <c r="L96" s="6">
        <v>14</v>
      </c>
      <c r="M96" s="6">
        <v>46</v>
      </c>
      <c r="N96" s="6">
        <v>46</v>
      </c>
      <c r="O96" s="6">
        <v>91</v>
      </c>
      <c r="P96" s="6">
        <v>91</v>
      </c>
      <c r="Q96" s="6">
        <v>46</v>
      </c>
      <c r="R96" s="6">
        <v>23</v>
      </c>
      <c r="S96" s="6">
        <v>70</v>
      </c>
      <c r="T96" s="6">
        <v>90</v>
      </c>
      <c r="U96" s="6">
        <v>70</v>
      </c>
      <c r="V96" s="6">
        <v>23</v>
      </c>
      <c r="W96" s="6">
        <v>70</v>
      </c>
      <c r="X96" s="6">
        <v>91</v>
      </c>
      <c r="Y96" s="7">
        <f t="shared" si="2"/>
        <v>89</v>
      </c>
    </row>
    <row r="97" spans="2:25">
      <c r="B97" s="5">
        <v>91</v>
      </c>
      <c r="C97" s="6">
        <v>43</v>
      </c>
      <c r="D97" s="6">
        <v>46</v>
      </c>
      <c r="E97" s="6">
        <v>68</v>
      </c>
      <c r="F97" s="6">
        <v>46</v>
      </c>
      <c r="G97" s="6">
        <v>45</v>
      </c>
      <c r="H97" s="6">
        <v>28</v>
      </c>
      <c r="I97" s="6">
        <v>69</v>
      </c>
      <c r="J97" s="6">
        <v>74</v>
      </c>
      <c r="K97" s="6">
        <v>47</v>
      </c>
      <c r="L97" s="6">
        <v>14</v>
      </c>
      <c r="M97" s="6">
        <v>47</v>
      </c>
      <c r="N97" s="6">
        <v>47</v>
      </c>
      <c r="O97" s="6">
        <v>92</v>
      </c>
      <c r="P97" s="6">
        <v>92</v>
      </c>
      <c r="Q97" s="6">
        <v>47</v>
      </c>
      <c r="R97" s="6">
        <v>23</v>
      </c>
      <c r="S97" s="6">
        <v>70</v>
      </c>
      <c r="T97" s="6">
        <v>91</v>
      </c>
      <c r="U97" s="6">
        <v>70</v>
      </c>
      <c r="V97" s="6">
        <v>23</v>
      </c>
      <c r="W97" s="6">
        <v>70</v>
      </c>
      <c r="X97" s="6">
        <v>92</v>
      </c>
      <c r="Y97" s="7">
        <f t="shared" si="2"/>
        <v>90</v>
      </c>
    </row>
    <row r="98" spans="2:25">
      <c r="B98" s="5">
        <v>92</v>
      </c>
      <c r="C98" s="6">
        <v>50</v>
      </c>
      <c r="D98" s="6">
        <v>47</v>
      </c>
      <c r="E98" s="6">
        <v>68</v>
      </c>
      <c r="F98" s="6">
        <v>47</v>
      </c>
      <c r="G98" s="6">
        <v>46</v>
      </c>
      <c r="H98" s="6">
        <v>28</v>
      </c>
      <c r="I98" s="6">
        <v>70</v>
      </c>
      <c r="J98" s="6">
        <v>75</v>
      </c>
      <c r="K98" s="6">
        <v>47</v>
      </c>
      <c r="L98" s="6">
        <v>14</v>
      </c>
      <c r="M98" s="6">
        <v>47</v>
      </c>
      <c r="N98" s="6">
        <v>47</v>
      </c>
      <c r="O98" s="6">
        <v>92</v>
      </c>
      <c r="P98" s="6">
        <v>92</v>
      </c>
      <c r="Q98" s="6">
        <v>47</v>
      </c>
      <c r="R98" s="6">
        <v>24</v>
      </c>
      <c r="S98" s="6">
        <v>71</v>
      </c>
      <c r="T98" s="6">
        <v>92</v>
      </c>
      <c r="U98" s="6">
        <v>71</v>
      </c>
      <c r="V98" s="6">
        <v>24</v>
      </c>
      <c r="W98" s="6">
        <v>71</v>
      </c>
      <c r="X98" s="6">
        <v>92</v>
      </c>
      <c r="Y98" s="7">
        <f t="shared" si="2"/>
        <v>91</v>
      </c>
    </row>
    <row r="99" spans="2:25">
      <c r="B99" s="5">
        <v>93</v>
      </c>
      <c r="C99" s="6">
        <v>57</v>
      </c>
      <c r="D99" s="6">
        <v>47</v>
      </c>
      <c r="E99" s="6">
        <v>69</v>
      </c>
      <c r="F99" s="6">
        <v>47</v>
      </c>
      <c r="G99" s="6">
        <v>46</v>
      </c>
      <c r="H99" s="6">
        <v>28</v>
      </c>
      <c r="I99" s="6">
        <v>71</v>
      </c>
      <c r="J99" s="6">
        <v>76</v>
      </c>
      <c r="K99" s="6">
        <v>48</v>
      </c>
      <c r="L99" s="6">
        <v>14</v>
      </c>
      <c r="M99" s="6">
        <v>48</v>
      </c>
      <c r="N99" s="6">
        <v>48</v>
      </c>
      <c r="O99" s="6">
        <v>93</v>
      </c>
      <c r="P99" s="6">
        <v>93</v>
      </c>
      <c r="Q99" s="6">
        <v>48</v>
      </c>
      <c r="R99" s="6">
        <v>24</v>
      </c>
      <c r="S99" s="6">
        <v>71</v>
      </c>
      <c r="T99" s="6">
        <v>93</v>
      </c>
      <c r="U99" s="6">
        <v>71</v>
      </c>
      <c r="V99" s="6">
        <v>24</v>
      </c>
      <c r="W99" s="6">
        <v>71</v>
      </c>
      <c r="X99" s="6">
        <v>93</v>
      </c>
      <c r="Y99" s="7">
        <f t="shared" si="2"/>
        <v>92</v>
      </c>
    </row>
    <row r="100" spans="2:25">
      <c r="B100" s="5">
        <v>94</v>
      </c>
      <c r="C100" s="6">
        <v>64</v>
      </c>
      <c r="D100" s="6">
        <v>48</v>
      </c>
      <c r="E100" s="6">
        <v>70</v>
      </c>
      <c r="F100" s="6">
        <v>48</v>
      </c>
      <c r="G100" s="6">
        <v>47</v>
      </c>
      <c r="H100" s="6">
        <v>29</v>
      </c>
      <c r="I100" s="6">
        <v>71</v>
      </c>
      <c r="J100" s="6">
        <v>76</v>
      </c>
      <c r="K100" s="6">
        <v>48</v>
      </c>
      <c r="L100" s="6">
        <v>14</v>
      </c>
      <c r="M100" s="6">
        <v>48</v>
      </c>
      <c r="N100" s="6">
        <v>48</v>
      </c>
      <c r="O100" s="6">
        <v>94</v>
      </c>
      <c r="P100" s="6">
        <v>94</v>
      </c>
      <c r="Q100" s="6">
        <v>48</v>
      </c>
      <c r="R100" s="6">
        <v>24</v>
      </c>
      <c r="S100" s="6">
        <v>72</v>
      </c>
      <c r="T100" s="6">
        <v>94</v>
      </c>
      <c r="U100" s="6">
        <v>72</v>
      </c>
      <c r="V100" s="6">
        <v>24</v>
      </c>
      <c r="W100" s="6">
        <v>72</v>
      </c>
      <c r="X100" s="6">
        <v>94</v>
      </c>
      <c r="Y100" s="7">
        <f t="shared" si="2"/>
        <v>93</v>
      </c>
    </row>
    <row r="101" spans="2:25">
      <c r="B101" s="5">
        <v>95</v>
      </c>
      <c r="C101" s="6">
        <v>71</v>
      </c>
      <c r="D101" s="6">
        <v>48</v>
      </c>
      <c r="E101" s="6">
        <v>70</v>
      </c>
      <c r="F101" s="6">
        <v>48</v>
      </c>
      <c r="G101" s="6">
        <v>47</v>
      </c>
      <c r="H101" s="6">
        <v>29</v>
      </c>
      <c r="I101" s="6">
        <v>72</v>
      </c>
      <c r="J101" s="6">
        <v>77</v>
      </c>
      <c r="K101" s="6">
        <v>48</v>
      </c>
      <c r="L101" s="6">
        <v>14</v>
      </c>
      <c r="M101" s="6">
        <v>48</v>
      </c>
      <c r="N101" s="6">
        <v>48</v>
      </c>
      <c r="O101" s="6">
        <v>95</v>
      </c>
      <c r="P101" s="6">
        <v>95</v>
      </c>
      <c r="Q101" s="6">
        <v>48</v>
      </c>
      <c r="R101" s="6">
        <v>24</v>
      </c>
      <c r="S101" s="6">
        <v>73</v>
      </c>
      <c r="T101" s="6">
        <v>94</v>
      </c>
      <c r="U101" s="6">
        <v>73</v>
      </c>
      <c r="V101" s="6">
        <v>24</v>
      </c>
      <c r="W101" s="6">
        <v>73</v>
      </c>
      <c r="X101" s="6">
        <v>95</v>
      </c>
      <c r="Y101" s="7">
        <f t="shared" si="2"/>
        <v>94</v>
      </c>
    </row>
    <row r="102" spans="2:25">
      <c r="B102" s="5">
        <v>96</v>
      </c>
      <c r="C102" s="6">
        <v>78</v>
      </c>
      <c r="D102" s="6">
        <v>49</v>
      </c>
      <c r="E102" s="6">
        <v>71</v>
      </c>
      <c r="F102" s="6">
        <v>49</v>
      </c>
      <c r="G102" s="6">
        <v>48</v>
      </c>
      <c r="H102" s="6">
        <v>29</v>
      </c>
      <c r="I102" s="6">
        <v>73</v>
      </c>
      <c r="J102" s="6">
        <v>78</v>
      </c>
      <c r="K102" s="6">
        <v>49</v>
      </c>
      <c r="L102" s="6">
        <v>15</v>
      </c>
      <c r="M102" s="6">
        <v>49</v>
      </c>
      <c r="N102" s="6">
        <v>49</v>
      </c>
      <c r="O102" s="6">
        <v>96</v>
      </c>
      <c r="P102" s="6">
        <v>96</v>
      </c>
      <c r="Q102" s="6">
        <v>49</v>
      </c>
      <c r="R102" s="6">
        <v>24</v>
      </c>
      <c r="S102" s="6">
        <v>73</v>
      </c>
      <c r="T102" s="6">
        <v>95</v>
      </c>
      <c r="U102" s="6">
        <v>73</v>
      </c>
      <c r="V102" s="6">
        <v>24</v>
      </c>
      <c r="W102" s="6">
        <v>73</v>
      </c>
      <c r="X102" s="6">
        <v>96</v>
      </c>
      <c r="Y102" s="7">
        <f t="shared" si="2"/>
        <v>95</v>
      </c>
    </row>
    <row r="103" spans="2:25">
      <c r="B103" s="5">
        <v>97</v>
      </c>
      <c r="C103" s="6">
        <v>85</v>
      </c>
      <c r="D103" s="6">
        <v>49</v>
      </c>
      <c r="E103" s="6">
        <v>72</v>
      </c>
      <c r="F103" s="6">
        <v>49</v>
      </c>
      <c r="G103" s="6">
        <v>48</v>
      </c>
      <c r="H103" s="6">
        <v>29</v>
      </c>
      <c r="I103" s="6">
        <v>74</v>
      </c>
      <c r="J103" s="6">
        <v>79</v>
      </c>
      <c r="K103" s="6">
        <v>49</v>
      </c>
      <c r="L103" s="6">
        <v>15</v>
      </c>
      <c r="M103" s="6">
        <v>49</v>
      </c>
      <c r="N103" s="6">
        <v>49</v>
      </c>
      <c r="O103" s="6">
        <v>96</v>
      </c>
      <c r="P103" s="6">
        <v>96</v>
      </c>
      <c r="Q103" s="6">
        <v>49</v>
      </c>
      <c r="R103" s="6">
        <v>25</v>
      </c>
      <c r="S103" s="6">
        <v>74</v>
      </c>
      <c r="T103" s="6">
        <v>96</v>
      </c>
      <c r="U103" s="6">
        <v>74</v>
      </c>
      <c r="V103" s="6">
        <v>25</v>
      </c>
      <c r="W103" s="6">
        <v>74</v>
      </c>
      <c r="X103" s="6">
        <v>96</v>
      </c>
      <c r="Y103" s="7">
        <f t="shared" si="2"/>
        <v>96</v>
      </c>
    </row>
    <row r="104" spans="2:25">
      <c r="B104" s="5">
        <v>98</v>
      </c>
      <c r="C104" s="6">
        <v>92</v>
      </c>
      <c r="D104" s="6">
        <v>50</v>
      </c>
      <c r="E104" s="6">
        <v>72</v>
      </c>
      <c r="F104" s="6">
        <v>50</v>
      </c>
      <c r="G104" s="6">
        <v>49</v>
      </c>
      <c r="H104" s="6">
        <v>30</v>
      </c>
      <c r="I104" s="6">
        <v>74</v>
      </c>
      <c r="J104" s="6">
        <v>79</v>
      </c>
      <c r="K104" s="6">
        <v>50</v>
      </c>
      <c r="L104" s="6">
        <v>15</v>
      </c>
      <c r="M104" s="6">
        <v>50</v>
      </c>
      <c r="N104" s="6">
        <v>50</v>
      </c>
      <c r="O104" s="6">
        <v>97</v>
      </c>
      <c r="P104" s="6">
        <v>97</v>
      </c>
      <c r="Q104" s="6">
        <v>50</v>
      </c>
      <c r="R104" s="6">
        <v>25</v>
      </c>
      <c r="S104" s="6">
        <v>74</v>
      </c>
      <c r="T104" s="6">
        <v>97</v>
      </c>
      <c r="U104" s="6">
        <v>74</v>
      </c>
      <c r="V104" s="6">
        <v>25</v>
      </c>
      <c r="W104" s="6">
        <v>74</v>
      </c>
      <c r="X104" s="6">
        <v>97</v>
      </c>
      <c r="Y104" s="7">
        <f t="shared" si="2"/>
        <v>97</v>
      </c>
    </row>
    <row r="105" spans="2:25">
      <c r="B105" s="5">
        <v>99</v>
      </c>
      <c r="C105" s="6">
        <v>99</v>
      </c>
      <c r="D105" s="6">
        <v>50</v>
      </c>
      <c r="E105" s="6">
        <v>73</v>
      </c>
      <c r="F105" s="6">
        <v>50</v>
      </c>
      <c r="G105" s="6">
        <v>49</v>
      </c>
      <c r="H105" s="6">
        <v>30</v>
      </c>
      <c r="I105" s="6">
        <v>75</v>
      </c>
      <c r="J105" s="6">
        <v>80</v>
      </c>
      <c r="K105" s="6">
        <v>50</v>
      </c>
      <c r="L105" s="6">
        <v>15</v>
      </c>
      <c r="M105" s="6">
        <v>50</v>
      </c>
      <c r="N105" s="6">
        <v>50</v>
      </c>
      <c r="O105" s="6">
        <v>98</v>
      </c>
      <c r="P105" s="6">
        <v>98</v>
      </c>
      <c r="Q105" s="6">
        <v>50</v>
      </c>
      <c r="R105" s="6">
        <v>25</v>
      </c>
      <c r="S105" s="6">
        <v>75</v>
      </c>
      <c r="T105" s="6">
        <v>98</v>
      </c>
      <c r="U105" s="6">
        <v>75</v>
      </c>
      <c r="V105" s="6">
        <v>25</v>
      </c>
      <c r="W105" s="6">
        <v>75</v>
      </c>
      <c r="X105" s="6">
        <v>98</v>
      </c>
      <c r="Y105" s="7">
        <f t="shared" si="2"/>
        <v>98</v>
      </c>
    </row>
  </sheetData>
  <sheetProtection sheet="1" objects="1"/>
  <mergeCells count="6">
    <mergeCell ref="B4:B5"/>
    <mergeCell ref="D4:H4"/>
    <mergeCell ref="I4:L4"/>
    <mergeCell ref="M4:S4"/>
    <mergeCell ref="T4:V4"/>
    <mergeCell ref="W4:X4"/>
  </mergeCells>
  <phoneticPr fontId="11"/>
  <pageMargins left="0.69930555555555596" right="0.69930555555555596"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説明</vt:lpstr>
      <vt:lpstr>PR版用</vt:lpstr>
      <vt:lpstr>3D版用</vt:lpstr>
      <vt:lpstr>Org版用</vt:lpstr>
      <vt:lpstr>PR版マスタ</vt:lpstr>
      <vt:lpstr>3D版マスタ</vt:lpstr>
      <vt:lpstr>Org版マスタ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pcma</dc:creator>
  <cp:lastModifiedBy>ririadmin</cp:lastModifiedBy>
  <dcterms:created xsi:type="dcterms:W3CDTF">2017-11-18T09:23:00Z</dcterms:created>
  <dcterms:modified xsi:type="dcterms:W3CDTF">2024-09-20T07:05:10Z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